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7425" firstSheet="1" activeTab="2"/>
  </bookViews>
  <sheets>
    <sheet name="Parametry" sheetId="1" state="hidden" r:id="rId1"/>
    <sheet name="Rekapitulace" sheetId="3" r:id="rId2"/>
    <sheet name="Rozpočet" sheetId="2" r:id="rId3"/>
    <sheet name="Rekapitulace_rozšířeníuč" sheetId="5" r:id="rId4"/>
    <sheet name="Rozpočet_rozšířeníuč" sheetId="4" r:id="rId5"/>
  </sheets>
  <definedNames>
    <definedName name="_xlnm.Print_Area" localSheetId="0">Parametry!$A$1:$B$33</definedName>
    <definedName name="_xlnm.Print_Area" localSheetId="1">Rekapitulace!$A$1:$C$27</definedName>
    <definedName name="_xlnm.Print_Area" localSheetId="3">Rekapitulace_rozšířeníuč!$A$1:$C$27</definedName>
    <definedName name="_xlnm.Print_Area" localSheetId="2">Rozpočet!$A$1:$I$71</definedName>
    <definedName name="_xlnm.Print_Area" localSheetId="4">Rozpočet_rozšířeníuč!$A$2:$I$27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9" i="2" l="1"/>
  <c r="H25" i="4"/>
  <c r="H24" i="4"/>
  <c r="E25" i="4"/>
  <c r="L1" i="4"/>
  <c r="B26" i="5" l="1"/>
  <c r="C26" i="5" s="1"/>
  <c r="C10" i="5"/>
  <c r="C9" i="5"/>
  <c r="C11" i="5" s="1"/>
  <c r="I27" i="4"/>
  <c r="H27" i="4"/>
  <c r="I25" i="4"/>
  <c r="G24" i="4"/>
  <c r="E24" i="4"/>
  <c r="H21" i="4"/>
  <c r="G21" i="4"/>
  <c r="E21" i="4"/>
  <c r="H19" i="4"/>
  <c r="G19" i="4"/>
  <c r="E19" i="4"/>
  <c r="H18" i="4"/>
  <c r="G18" i="4"/>
  <c r="E18" i="4"/>
  <c r="H16" i="4"/>
  <c r="G16" i="4"/>
  <c r="E16" i="4"/>
  <c r="H15" i="4"/>
  <c r="G15" i="4"/>
  <c r="E15" i="4"/>
  <c r="H14" i="4"/>
  <c r="G14" i="4"/>
  <c r="E14" i="4"/>
  <c r="H12" i="4"/>
  <c r="G12" i="4"/>
  <c r="E12" i="4"/>
  <c r="H10" i="4"/>
  <c r="G10" i="4"/>
  <c r="E10" i="4"/>
  <c r="H9" i="4"/>
  <c r="G9" i="4"/>
  <c r="E9" i="4"/>
  <c r="H8" i="4"/>
  <c r="G8" i="4"/>
  <c r="E8" i="4"/>
  <c r="H7" i="4"/>
  <c r="G7" i="4"/>
  <c r="E7" i="4"/>
  <c r="H5" i="4"/>
  <c r="G5" i="4"/>
  <c r="E5" i="4"/>
  <c r="H3" i="4"/>
  <c r="G3" i="4"/>
  <c r="E3" i="4"/>
  <c r="I8" i="4" l="1"/>
  <c r="I14" i="4"/>
  <c r="I18" i="4"/>
  <c r="I24" i="4"/>
  <c r="I10" i="4"/>
  <c r="I5" i="4"/>
  <c r="I3" i="4"/>
  <c r="I7" i="4"/>
  <c r="I9" i="4"/>
  <c r="I12" i="4"/>
  <c r="I16" i="4"/>
  <c r="I19" i="4"/>
  <c r="G26" i="4"/>
  <c r="C6" i="5" s="1"/>
  <c r="I15" i="4"/>
  <c r="I21" i="4"/>
  <c r="B7" i="5"/>
  <c r="E26" i="4"/>
  <c r="C5" i="5" s="1"/>
  <c r="C8" i="5" l="1"/>
  <c r="C7" i="5"/>
  <c r="I26" i="4"/>
  <c r="B12" i="5"/>
  <c r="H44" i="2"/>
  <c r="G44" i="2"/>
  <c r="E44" i="2"/>
  <c r="H53" i="2"/>
  <c r="G53" i="2"/>
  <c r="E53" i="2"/>
  <c r="H36" i="2"/>
  <c r="G36" i="2"/>
  <c r="E36" i="2"/>
  <c r="H35" i="2"/>
  <c r="G35" i="2"/>
  <c r="E35" i="2"/>
  <c r="C12" i="5" l="1"/>
  <c r="C20" i="5" s="1"/>
  <c r="C15" i="5"/>
  <c r="I44" i="2"/>
  <c r="I36" i="2"/>
  <c r="I53" i="2"/>
  <c r="I35" i="2"/>
  <c r="H41" i="2"/>
  <c r="G41" i="2"/>
  <c r="E41" i="2"/>
  <c r="C13" i="5" l="1"/>
  <c r="C16" i="5" s="1"/>
  <c r="C14" i="5"/>
  <c r="C19" i="5"/>
  <c r="C21" i="5" s="1"/>
  <c r="I41" i="2"/>
  <c r="B26" i="3"/>
  <c r="C26" i="3" s="1"/>
  <c r="C11" i="3"/>
  <c r="C10" i="3"/>
  <c r="C9" i="3"/>
  <c r="I71" i="2"/>
  <c r="H71" i="2"/>
  <c r="H69" i="2"/>
  <c r="H67" i="2"/>
  <c r="G67" i="2"/>
  <c r="E67" i="2"/>
  <c r="H64" i="2"/>
  <c r="G64" i="2"/>
  <c r="E64" i="2"/>
  <c r="H61" i="2"/>
  <c r="G61" i="2"/>
  <c r="E61" i="2"/>
  <c r="H60" i="2"/>
  <c r="G60" i="2"/>
  <c r="E60" i="2"/>
  <c r="H59" i="2"/>
  <c r="G59" i="2"/>
  <c r="E59" i="2"/>
  <c r="H58" i="2"/>
  <c r="G58" i="2"/>
  <c r="E58" i="2"/>
  <c r="H56" i="2"/>
  <c r="G56" i="2"/>
  <c r="E56" i="2"/>
  <c r="H55" i="2"/>
  <c r="G55" i="2"/>
  <c r="E55" i="2"/>
  <c r="H51" i="2"/>
  <c r="G51" i="2"/>
  <c r="E51" i="2"/>
  <c r="H49" i="2"/>
  <c r="G49" i="2"/>
  <c r="E49" i="2"/>
  <c r="H48" i="2"/>
  <c r="G48" i="2"/>
  <c r="E48" i="2"/>
  <c r="H47" i="2"/>
  <c r="G47" i="2"/>
  <c r="E47" i="2"/>
  <c r="H46" i="2"/>
  <c r="G46" i="2"/>
  <c r="E46" i="2"/>
  <c r="H43" i="2"/>
  <c r="G43" i="2"/>
  <c r="E43" i="2"/>
  <c r="H42" i="2"/>
  <c r="G42" i="2"/>
  <c r="E42" i="2"/>
  <c r="H40" i="2"/>
  <c r="G40" i="2"/>
  <c r="E40" i="2"/>
  <c r="H38" i="2"/>
  <c r="G38" i="2"/>
  <c r="E38" i="2"/>
  <c r="H34" i="2"/>
  <c r="G34" i="2"/>
  <c r="E34" i="2"/>
  <c r="H33" i="2"/>
  <c r="G33" i="2"/>
  <c r="E33" i="2"/>
  <c r="H31" i="2"/>
  <c r="G31" i="2"/>
  <c r="E31" i="2"/>
  <c r="H29" i="2"/>
  <c r="G29" i="2"/>
  <c r="E29" i="2"/>
  <c r="H28" i="2"/>
  <c r="G28" i="2"/>
  <c r="E28" i="2"/>
  <c r="H27" i="2"/>
  <c r="G27" i="2"/>
  <c r="E27" i="2"/>
  <c r="H25" i="2"/>
  <c r="G25" i="2"/>
  <c r="E25" i="2"/>
  <c r="H23" i="2"/>
  <c r="G23" i="2"/>
  <c r="E23" i="2"/>
  <c r="H22" i="2"/>
  <c r="G22" i="2"/>
  <c r="E22" i="2"/>
  <c r="I20" i="2"/>
  <c r="H20" i="2"/>
  <c r="G18" i="2"/>
  <c r="G19" i="2" s="1"/>
  <c r="I16" i="2"/>
  <c r="H16" i="2"/>
  <c r="H14" i="2"/>
  <c r="G14" i="2"/>
  <c r="E14" i="2"/>
  <c r="H13" i="2"/>
  <c r="G13" i="2"/>
  <c r="E13" i="2"/>
  <c r="H11" i="2"/>
  <c r="G11" i="2"/>
  <c r="E11" i="2"/>
  <c r="H10" i="2"/>
  <c r="G10" i="2"/>
  <c r="E10" i="2"/>
  <c r="H9" i="2"/>
  <c r="G9" i="2"/>
  <c r="E9" i="2"/>
  <c r="H8" i="2"/>
  <c r="G8" i="2"/>
  <c r="E8" i="2"/>
  <c r="H7" i="2"/>
  <c r="G7" i="2"/>
  <c r="E7" i="2"/>
  <c r="H6" i="2"/>
  <c r="G6" i="2"/>
  <c r="E6" i="2"/>
  <c r="H5" i="2"/>
  <c r="G5" i="2"/>
  <c r="E5" i="2"/>
  <c r="I43" i="2" l="1"/>
  <c r="C22" i="5"/>
  <c r="C25" i="5" s="1"/>
  <c r="I31" i="2"/>
  <c r="I40" i="2"/>
  <c r="I47" i="2"/>
  <c r="I60" i="2"/>
  <c r="I6" i="2"/>
  <c r="I25" i="2"/>
  <c r="I13" i="2"/>
  <c r="I8" i="2"/>
  <c r="G15" i="2"/>
  <c r="I7" i="2"/>
  <c r="I11" i="2"/>
  <c r="I27" i="2"/>
  <c r="I61" i="2"/>
  <c r="I28" i="2"/>
  <c r="I64" i="2"/>
  <c r="I56" i="2"/>
  <c r="I14" i="2"/>
  <c r="I22" i="2"/>
  <c r="I23" i="2"/>
  <c r="I38" i="2"/>
  <c r="I51" i="2"/>
  <c r="I59" i="2"/>
  <c r="I29" i="2"/>
  <c r="I55" i="2"/>
  <c r="I46" i="2"/>
  <c r="I9" i="2"/>
  <c r="I33" i="2"/>
  <c r="I48" i="2"/>
  <c r="I49" i="2"/>
  <c r="I67" i="2"/>
  <c r="I58" i="2"/>
  <c r="G70" i="2"/>
  <c r="C6" i="3" s="1"/>
  <c r="I10" i="2"/>
  <c r="L1" i="2"/>
  <c r="E70" i="2" s="1"/>
  <c r="C5" i="3" s="1"/>
  <c r="I42" i="2"/>
  <c r="E15" i="2"/>
  <c r="I34" i="2"/>
  <c r="I5" i="2"/>
  <c r="C24" i="5" l="1"/>
  <c r="C8" i="3"/>
  <c r="I15" i="2"/>
  <c r="E18" i="2" s="1"/>
  <c r="I69" i="2"/>
  <c r="I70" i="2" s="1"/>
  <c r="C27" i="5" l="1"/>
  <c r="H18" i="2"/>
  <c r="E19" i="2"/>
  <c r="B3" i="3" s="1"/>
  <c r="I18" i="2"/>
  <c r="I19" i="2" s="1"/>
  <c r="C4" i="3" l="1"/>
  <c r="C7" i="3" s="1"/>
  <c r="C12" i="3" s="1"/>
  <c r="B4" i="3"/>
  <c r="B7" i="3" s="1"/>
  <c r="B12" i="3" l="1"/>
  <c r="C15" i="3"/>
  <c r="C19" i="3"/>
  <c r="C20" i="3"/>
  <c r="C21" i="3" l="1"/>
  <c r="C14" i="3"/>
  <c r="C13" i="3"/>
  <c r="C16" i="3" l="1"/>
  <c r="C22" i="3" s="1"/>
  <c r="C24" i="3" s="1"/>
  <c r="B25" i="3" l="1"/>
  <c r="C25" i="3" s="1"/>
  <c r="C27" i="3" s="1"/>
</calcChain>
</file>

<file path=xl/sharedStrings.xml><?xml version="1.0" encoding="utf-8"?>
<sst xmlns="http://schemas.openxmlformats.org/spreadsheetml/2006/main" count="332" uniqueCount="156">
  <si>
    <t>Název</t>
  </si>
  <si>
    <t>Hodnota</t>
  </si>
  <si>
    <t>Nadpis rekapitulace</t>
  </si>
  <si>
    <t>Seznam prací a dodávek elektrotechnických zařízení</t>
  </si>
  <si>
    <t>Akce</t>
  </si>
  <si>
    <t>Projekt</t>
  </si>
  <si>
    <t>Investor</t>
  </si>
  <si>
    <t>Z. č.</t>
  </si>
  <si>
    <t/>
  </si>
  <si>
    <t>A. č.</t>
  </si>
  <si>
    <t>Smlouva</t>
  </si>
  <si>
    <t>Vypracoval</t>
  </si>
  <si>
    <t>Lutonský Tomáš, Chelčického 826,763 02 Malenovice</t>
  </si>
  <si>
    <t>Kontroloval</t>
  </si>
  <si>
    <t>Datum</t>
  </si>
  <si>
    <t>30.12.2016</t>
  </si>
  <si>
    <t>Zpracovatel</t>
  </si>
  <si>
    <t>ing. Tomáš Foltýn, Husova 1660, 763 61 Napajedla</t>
  </si>
  <si>
    <t>CÚ</t>
  </si>
  <si>
    <t>2016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</si>
  <si>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</si>
  <si>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</si>
  <si>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</si>
  <si>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</si>
  <si>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</si>
  <si>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</si>
  <si>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</si>
  <si>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</si>
  <si>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</si>
  <si>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</si>
  <si>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</si>
  <si>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</si>
  <si>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</si>
  <si>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</si>
  <si>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</si>
  <si>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</si>
  <si>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</si>
  <si>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</si>
  <si>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</si>
  <si>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</si>
  <si>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</si>
  <si>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</si>
  <si>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</si>
  <si>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</si>
  <si>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</si>
  <si>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</si>
  <si>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</si>
  <si>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</si>
  <si>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</si>
  <si>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</si>
  <si>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</si>
  <si>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</si>
  <si>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</si>
  <si>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</si>
  <si>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</si>
  <si>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ROZVÁDĚČ DO 63 A, TŘÍDA OCHRANY II</t>
  </si>
  <si>
    <t>PRO NÁSTĚNNOU/ZAPUŠTĚNOU MONTÁŽ</t>
  </si>
  <si>
    <t>ks</t>
  </si>
  <si>
    <t>20/3 Páčkový spínač na lištu DIN</t>
  </si>
  <si>
    <t>Ks</t>
  </si>
  <si>
    <t>Svodič přepětí typ C</t>
  </si>
  <si>
    <t>OFI-25-4-030A Proudový chránič</t>
  </si>
  <si>
    <t>LPN-10B-1 Jistič MCB</t>
  </si>
  <si>
    <t>LPN-16B-1 Jistič MCB</t>
  </si>
  <si>
    <t>S3L-1000-16 Propojovací lišta</t>
  </si>
  <si>
    <t>UCPÁVKA PLASTOVÁ VČETNĚ MATICE</t>
  </si>
  <si>
    <t>Pg13.5</t>
  </si>
  <si>
    <t>Pg16</t>
  </si>
  <si>
    <t>Dodávky</t>
  </si>
  <si>
    <t>Dodávky - celkem</t>
  </si>
  <si>
    <t>Elektromontáže</t>
  </si>
  <si>
    <t>B - Svítidlo přisazené zářivkové s leštěnou parabolickou mřížkou, 2x36W, elektronický předřadník, IP20</t>
  </si>
  <si>
    <t>N - Svítidlo nástěnné nouzové s vyznačením směru úniku, 1x8W, doba nezávislosti 60minut, IP20</t>
  </si>
  <si>
    <t>DOPLNĚNÍ JISTIČE</t>
  </si>
  <si>
    <t>LPN-25B-3 Jistič MCB</t>
  </si>
  <si>
    <t>LINEÁRNÍ ZÁŘIVKY</t>
  </si>
  <si>
    <t>Trubice zářivková 36W / 830</t>
  </si>
  <si>
    <t>Recyklační poplatek svítidla</t>
  </si>
  <si>
    <t>Recyklační poplatek zdroje</t>
  </si>
  <si>
    <t>SPÍNAČ, PŘEPÍNAČ KOMPLETNÍ</t>
  </si>
  <si>
    <t>Spínač řazení 5;  b. jasně bílá, montáž na lištovou krabici</t>
  </si>
  <si>
    <t>ZÁSUVKA NN KOMPLETNÍ</t>
  </si>
  <si>
    <t>KABEL SILOVÝ,IZOLACE PVC BEZ VODIČE PE</t>
  </si>
  <si>
    <t>CYKY-O 3x1.5 mm2 , pevně</t>
  </si>
  <si>
    <t>m</t>
  </si>
  <si>
    <t>KABEL SILOVÝ,IZOLACE PVC S VODIČEM PE</t>
  </si>
  <si>
    <t>CYKY-J 3x1.5 mm2 , pevně</t>
  </si>
  <si>
    <t>CYKY-J 3x2.5 mm2 , pevně</t>
  </si>
  <si>
    <t>CYKY-J 5x6 mm2 , pevně</t>
  </si>
  <si>
    <t>SVORKOVNICE KRABICOVÁ</t>
  </si>
  <si>
    <t>273-112 2x1-2,5mm2</t>
  </si>
  <si>
    <t>273-104 3x1-2,5mm2</t>
  </si>
  <si>
    <t>273-105 5x1-2,5mm2</t>
  </si>
  <si>
    <t>KP 68/2 KRABICE PŘÍSTROJOVÁ</t>
  </si>
  <si>
    <t>UKONČENÍ KABELŮ DO</t>
  </si>
  <si>
    <t xml:space="preserve"> 5x10 mm2</t>
  </si>
  <si>
    <t>UKONČENÍ  VODIČŮ V ROZVADĚČÍCH</t>
  </si>
  <si>
    <t xml:space="preserve"> do 2,5 mm2</t>
  </si>
  <si>
    <t xml:space="preserve"> do 16 mm2</t>
  </si>
  <si>
    <t>HODINOVE ZUCTOVACI SAZBY</t>
  </si>
  <si>
    <t>Uprava stavajiciho rozvadece</t>
  </si>
  <si>
    <t>hod</t>
  </si>
  <si>
    <t>Měření osvětlení</t>
  </si>
  <si>
    <t xml:space="preserve"> Demontaz stavajiciho zarizeni</t>
  </si>
  <si>
    <t>Montáž zařízení jiných profesí, koordinace</t>
  </si>
  <si>
    <t>PROVEDENI REVIZNICH ZKOUSEK</t>
  </si>
  <si>
    <t>DLE CSN 331500</t>
  </si>
  <si>
    <t xml:space="preserve"> Revizni technik</t>
  </si>
  <si>
    <t>VYSEKANI RYH</t>
  </si>
  <si>
    <t>HLOUBKA 50mm</t>
  </si>
  <si>
    <t xml:space="preserve"> Sire 100 mm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</si>
  <si>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</si>
  <si>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</si>
  <si>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</si>
  <si>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</si>
  <si>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</si>
  <si>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</si>
  <si>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</si>
  <si>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</si>
  <si>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</si>
  <si>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</si>
  <si>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</si>
  <si>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</si>
  <si>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</si>
  <si>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</si>
  <si>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</si>
  <si>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</si>
  <si>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</si>
  <si>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</si>
  <si>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</si>
  <si>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</si>
  <si>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</si>
  <si>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</si>
  <si>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</si>
  <si>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</si>
  <si>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</si>
  <si>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</si>
  <si>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</si>
  <si>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</si>
  <si>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CYKY-J 5x1.5 mm2 , pevně</t>
  </si>
  <si>
    <t>Zásuvka 230V/16A jednonásobná, s ochranným kolíkem; b. jasně bílá - komplet + lištová krabice</t>
  </si>
  <si>
    <t>Zásuvka 230V/16A jednonásobná, s ochranným kolíkem; b. jasně bílá, s ochranou proti přepětí - komplet  + lištová krabice</t>
  </si>
  <si>
    <t>Rozvaděč, tř. ochr.II, 646,5x281,5x98,5 mm</t>
  </si>
  <si>
    <t>Specifikace dodávky - Rozváděč R-Poly - celkem</t>
  </si>
  <si>
    <t>město Uherský Brod, Masarykovo náměstí 100, 688 01 Uherský Brod</t>
  </si>
  <si>
    <t>Modernizace učeben základních škol města Uherský Brod</t>
  </si>
  <si>
    <t>Počítačová učebna</t>
  </si>
  <si>
    <t>Zásuvka datová CAT6 UTP 2 x RJ45 - komplet</t>
  </si>
  <si>
    <t>Koncovky na kabel UTPCat6</t>
  </si>
  <si>
    <t>UKONČENÍ KABELŮ</t>
  </si>
  <si>
    <t>UTPCat6 v zásuvce</t>
  </si>
  <si>
    <t>UTPCat6, pevně</t>
  </si>
  <si>
    <t>Spínač řazení 1;  b. jasně bílá, montáž na lištovou krabici</t>
  </si>
  <si>
    <t xml:space="preserve"> Sire 40 mm</t>
  </si>
  <si>
    <t>HLOUBKA 30mm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</si>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</sst>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ᬀ噪㞰W☸+_x0008_"/>
      <charset val="238"/>
    </font>
    <font>
      <b/>
      <sz val="11"/>
      <color rgb="FF000000"/>
      <name val="敓潧⁥䥕ᬀ噪㞰W☸+_x0008_"/>
      <charset val="238"/>
    </font>
    <font>
      <b/>
      <sz val="10"/>
      <color rgb="FF000000"/>
      <name val="敓潧⁥䥕ᬀ噪㞰W☸+_x0008_"/>
      <charset val="238"/>
    </font>
    <font>
      <b/>
      <sz val="9"/>
      <color rgb="FF000000"/>
      <name val="敓潧⁥䥕ᬀ噪㞰W☸+_x0008_"/>
      <charset val="238"/>
    </font>
    <font>
      <i/>
      <sz val="10"/>
      <color rgb="FF000000"/>
      <name val="敓潧⁥䥕ᬀ噪㞰W☸+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right"/>
    </xf>
    <xf numFmtId="0" fontId="0" fillId="0" borderId="1" xfId="0" applyFill="1" applyBorder="1"/>
    <xf numFmtId="0" fontId="0" fillId="0" borderId="0" xfId="0" applyFill="1" applyProtection="1"/>
    <xf numFmtId="49" fontId="1" fillId="0" borderId="1" xfId="0" applyNumberFormat="1" applyFont="1" applyFill="1" applyBorder="1" applyAlignment="1">
      <alignment horizontal="left" wrapText="1"/>
    </xf>
    <xf numFmtId="0" fontId="0" fillId="0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B7" sqref="B7"/>
    </sheetView>
  </sheetViews>
  <sheetFormatPr defaultRowHeight="15"/>
  <cols>
    <col min="1" max="1" width="28.42578125" style="1" bestFit="1" customWidth="1"/>
    <col min="2" max="2" width="68.425781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145</v>
      </c>
      <c r="C3" s="3"/>
    </row>
    <row r="4" spans="1:3">
      <c r="A4" s="2" t="s">
        <v>5</v>
      </c>
      <c r="B4" s="5" t="s">
        <v>146</v>
      </c>
      <c r="C4" s="3"/>
    </row>
    <row r="5" spans="1:3">
      <c r="A5" s="2" t="s">
        <v>6</v>
      </c>
      <c r="B5" s="5" t="s">
        <v>144</v>
      </c>
      <c r="C5" s="3"/>
    </row>
    <row r="6" spans="1:3">
      <c r="A6" s="2" t="s">
        <v>7</v>
      </c>
      <c r="B6" s="5"/>
      <c r="C6" s="3"/>
    </row>
    <row r="7" spans="1:3">
      <c r="A7" s="2" t="s">
        <v>9</v>
      </c>
      <c r="B7" s="5" t="s">
        <v>8</v>
      </c>
      <c r="C7" s="3"/>
    </row>
    <row r="8" spans="1:3">
      <c r="A8" s="2" t="s">
        <v>10</v>
      </c>
      <c r="B8" s="5" t="s">
        <v>8</v>
      </c>
      <c r="C8" s="3"/>
    </row>
    <row r="9" spans="1:3">
      <c r="A9" s="2" t="s">
        <v>11</v>
      </c>
      <c r="B9" s="5" t="s">
        <v>12</v>
      </c>
      <c r="C9" s="3"/>
    </row>
    <row r="10" spans="1:3">
      <c r="A10" s="2" t="s">
        <v>13</v>
      </c>
      <c r="B10" s="5" t="s">
        <v>8</v>
      </c>
      <c r="C10" s="3"/>
    </row>
    <row r="11" spans="1:3">
      <c r="A11" s="2" t="s">
        <v>14</v>
      </c>
      <c r="B11" s="5" t="s">
        <v>15</v>
      </c>
      <c r="C11" s="3"/>
    </row>
    <row r="12" spans="1:3">
      <c r="A12" s="2" t="s">
        <v>16</v>
      </c>
      <c r="B12" s="5" t="s">
        <v>17</v>
      </c>
      <c r="C12" s="3"/>
    </row>
    <row r="13" spans="1:3">
      <c r="A13" s="2" t="s">
        <v>18</v>
      </c>
      <c r="B13" s="5" t="s">
        <v>19</v>
      </c>
      <c r="C13" s="3"/>
    </row>
    <row r="14" spans="1:3">
      <c r="A14" s="2" t="s">
        <v>20</v>
      </c>
      <c r="B14" s="5" t="s">
        <v>21</v>
      </c>
      <c r="C14" s="3"/>
    </row>
    <row r="15" spans="1:3">
      <c r="A15" s="2" t="s">
        <v>8</v>
      </c>
      <c r="B15" s="6" t="s">
        <v>8</v>
      </c>
      <c r="C15" s="3"/>
    </row>
    <row r="16" spans="1:3">
      <c r="A16" s="2" t="s">
        <v>22</v>
      </c>
      <c r="B16" s="7" t="s">
        <v>23</v>
      </c>
      <c r="C16" s="3"/>
    </row>
    <row r="17" spans="1:3">
      <c r="A17" s="2" t="s">
        <v>24</v>
      </c>
      <c r="B17" s="7" t="s">
        <v>25</v>
      </c>
      <c r="C17" s="3"/>
    </row>
    <row r="18" spans="1:3">
      <c r="A18" s="2" t="s">
        <v>26</v>
      </c>
      <c r="B18" s="7" t="s">
        <v>27</v>
      </c>
      <c r="C18" s="3"/>
    </row>
    <row r="19" spans="1:3">
      <c r="A19" s="2" t="s">
        <v>28</v>
      </c>
      <c r="B19" s="7" t="s">
        <v>29</v>
      </c>
      <c r="C19" s="3"/>
    </row>
    <row r="20" spans="1:3">
      <c r="A20" s="2" t="s">
        <v>30</v>
      </c>
      <c r="B20" s="7" t="s">
        <v>29</v>
      </c>
      <c r="C20" s="3"/>
    </row>
    <row r="21" spans="1:3">
      <c r="A21" s="2" t="s">
        <v>31</v>
      </c>
      <c r="B21" s="7" t="s">
        <v>29</v>
      </c>
      <c r="C21" s="3"/>
    </row>
    <row r="22" spans="1:3">
      <c r="A22" s="2" t="s">
        <v>32</v>
      </c>
      <c r="B22" s="7" t="s">
        <v>29</v>
      </c>
      <c r="C22" s="3"/>
    </row>
    <row r="23" spans="1:3">
      <c r="A23" s="2" t="s">
        <v>33</v>
      </c>
      <c r="B23" s="7" t="s">
        <v>29</v>
      </c>
      <c r="C23" s="3"/>
    </row>
    <row r="24" spans="1:3">
      <c r="A24" s="2" t="s">
        <v>34</v>
      </c>
      <c r="B24" s="7" t="s">
        <v>29</v>
      </c>
      <c r="C24" s="3"/>
    </row>
    <row r="25" spans="1:3">
      <c r="A25" s="2" t="s">
        <v>35</v>
      </c>
      <c r="B25" s="7" t="s">
        <v>29</v>
      </c>
      <c r="C25" s="3"/>
    </row>
    <row r="26" spans="1:3">
      <c r="A26" s="2" t="s">
        <v>36</v>
      </c>
      <c r="B26" s="7" t="s">
        <v>37</v>
      </c>
      <c r="C26" s="3"/>
    </row>
    <row r="27" spans="1:3">
      <c r="A27" s="2" t="s">
        <v>38</v>
      </c>
      <c r="B27" s="7" t="s">
        <v>29</v>
      </c>
      <c r="C27" s="3"/>
    </row>
    <row r="28" spans="1:3">
      <c r="A28" s="2" t="s">
        <v>39</v>
      </c>
      <c r="B28" s="7" t="s">
        <v>29</v>
      </c>
      <c r="C28" s="3"/>
    </row>
    <row r="29" spans="1:3">
      <c r="A29" s="2" t="s">
        <v>40</v>
      </c>
      <c r="B29" s="7" t="s">
        <v>29</v>
      </c>
      <c r="C29" s="3"/>
    </row>
    <row r="30" spans="1:3">
      <c r="A30" s="2" t="s">
        <v>41</v>
      </c>
      <c r="B30" s="7" t="s">
        <v>29</v>
      </c>
      <c r="C30" s="3"/>
    </row>
    <row r="31" spans="1:3" ht="24.75">
      <c r="A31" s="8" t="s">
        <v>42</v>
      </c>
      <c r="B31" s="7" t="s">
        <v>43</v>
      </c>
      <c r="C31" s="3"/>
    </row>
    <row r="32" spans="1:3">
      <c r="A32" s="2" t="s">
        <v>44</v>
      </c>
      <c r="B32" s="7" t="s">
        <v>45</v>
      </c>
      <c r="C32" s="3"/>
    </row>
    <row r="33" spans="1:2">
      <c r="A33" s="1" t="s">
        <v>46</v>
      </c>
      <c r="B33" s="1">
        <v>5</v>
      </c>
    </row>
  </sheetData>
  <pageMargins left="0.7" right="0.7" top="0.78740157499999996" bottom="0.78740157499999996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E25" sqref="E25"/>
    </sheetView>
  </sheetViews>
  <sheetFormatPr defaultRowHeight="15"/>
  <cols>
    <col min="1" max="1" width="39.28515625" style="1" bestFit="1" customWidth="1"/>
    <col min="2" max="2" width="15" style="10" bestFit="1" customWidth="1"/>
    <col min="3" max="3" width="11.28515625" style="10" bestFit="1" customWidth="1"/>
    <col min="6" max="6" width="0" style="9" hidden="1" customWidth="1"/>
  </cols>
  <sheetData>
    <row r="1" spans="1:4">
      <c r="A1" s="2" t="s">
        <v>0</v>
      </c>
      <c r="B1" s="11" t="s">
        <v>113</v>
      </c>
      <c r="C1" s="11" t="s">
        <v>114</v>
      </c>
      <c r="D1" s="3"/>
    </row>
    <row r="2" spans="1:4">
      <c r="A2" s="5" t="s">
        <v>115</v>
      </c>
      <c r="B2" s="16"/>
      <c r="C2" s="16"/>
      <c r="D2" s="3"/>
    </row>
    <row r="3" spans="1:4">
      <c r="A3" s="6" t="s">
        <v>116</v>
      </c>
      <c r="B3" s="15">
        <f>(Rozpočet!E19)</f>
        <v>0</v>
      </c>
      <c r="C3" s="15"/>
      <c r="D3" s="3"/>
    </row>
    <row r="4" spans="1:4">
      <c r="A4" s="6" t="s">
        <v>117</v>
      </c>
      <c r="B4" s="15">
        <f>B3 * Parametry!B16 / 100</f>
        <v>0</v>
      </c>
      <c r="C4" s="15">
        <f>B3 * Parametry!B17 / 100</f>
        <v>0</v>
      </c>
      <c r="D4" s="3"/>
    </row>
    <row r="5" spans="1:4">
      <c r="A5" s="6" t="s">
        <v>118</v>
      </c>
      <c r="B5" s="15"/>
      <c r="C5" s="15">
        <f>(Rozpočet!E70) + 0</f>
        <v>0</v>
      </c>
      <c r="D5" s="3"/>
    </row>
    <row r="6" spans="1:4">
      <c r="A6" s="6" t="s">
        <v>119</v>
      </c>
      <c r="B6" s="15"/>
      <c r="C6" s="15">
        <f>(Rozpočet!G19) + (Rozpočet!G70) + 0</f>
        <v>0</v>
      </c>
      <c r="D6" s="3"/>
    </row>
    <row r="7" spans="1:4">
      <c r="A7" s="7" t="s">
        <v>120</v>
      </c>
      <c r="B7" s="17">
        <f>B3 + B4</f>
        <v>0</v>
      </c>
      <c r="C7" s="17">
        <f>C3 + C4 + C5 + C6</f>
        <v>0</v>
      </c>
      <c r="D7" s="3"/>
    </row>
    <row r="8" spans="1:4">
      <c r="A8" s="6" t="s">
        <v>121</v>
      </c>
      <c r="B8" s="15"/>
      <c r="C8" s="15">
        <f>(C5 + C6) * Parametry!B18 / 100</f>
        <v>0</v>
      </c>
      <c r="D8" s="3"/>
    </row>
    <row r="9" spans="1:4">
      <c r="A9" s="6" t="s">
        <v>122</v>
      </c>
      <c r="B9" s="15"/>
      <c r="C9" s="15">
        <f>0 + 0</f>
        <v>0</v>
      </c>
      <c r="D9" s="3"/>
    </row>
    <row r="10" spans="1:4">
      <c r="A10" s="6" t="s">
        <v>123</v>
      </c>
      <c r="B10" s="15"/>
      <c r="C10" s="15">
        <f>0 + 0</f>
        <v>0</v>
      </c>
      <c r="D10" s="3"/>
    </row>
    <row r="11" spans="1:4">
      <c r="A11" s="6" t="s">
        <v>124</v>
      </c>
      <c r="B11" s="15"/>
      <c r="C11" s="15">
        <f>(C9 + C10) * Parametry!B19 / 100</f>
        <v>0</v>
      </c>
      <c r="D11" s="3"/>
    </row>
    <row r="12" spans="1:4">
      <c r="A12" s="7" t="s">
        <v>125</v>
      </c>
      <c r="B12" s="17">
        <f>B7</f>
        <v>0</v>
      </c>
      <c r="C12" s="17">
        <f>C7 + C8 + C9 + C10 + C11</f>
        <v>0</v>
      </c>
      <c r="D12" s="3"/>
    </row>
    <row r="13" spans="1:4">
      <c r="A13" s="6" t="s">
        <v>126</v>
      </c>
      <c r="B13" s="15"/>
      <c r="C13" s="15">
        <f>(B12 + C12) * Parametry!B20 / 100</f>
        <v>0</v>
      </c>
      <c r="D13" s="3"/>
    </row>
    <row r="14" spans="1:4">
      <c r="A14" s="6" t="s">
        <v>127</v>
      </c>
      <c r="B14" s="15"/>
      <c r="C14" s="15">
        <f>(B12 + C12) * Parametry!B21 / 100</f>
        <v>0</v>
      </c>
      <c r="D14" s="3"/>
    </row>
    <row r="15" spans="1:4">
      <c r="A15" s="6" t="s">
        <v>128</v>
      </c>
      <c r="B15" s="15"/>
      <c r="C15" s="15">
        <f>(B7 + C7) * Parametry!B22 / 100</f>
        <v>0</v>
      </c>
      <c r="D15" s="3"/>
    </row>
    <row r="16" spans="1:4">
      <c r="A16" s="5" t="s">
        <v>129</v>
      </c>
      <c r="B16" s="16"/>
      <c r="C16" s="16">
        <f>B12 + C12 + C13 + C14 + C15</f>
        <v>0</v>
      </c>
      <c r="D16" s="3"/>
    </row>
    <row r="17" spans="1:5">
      <c r="A17" s="6" t="s">
        <v>8</v>
      </c>
      <c r="B17" s="15"/>
      <c r="C17" s="15"/>
      <c r="D17" s="3"/>
    </row>
    <row r="18" spans="1:5">
      <c r="A18" s="5" t="s">
        <v>130</v>
      </c>
      <c r="B18" s="16"/>
      <c r="C18" s="16"/>
      <c r="D18" s="3"/>
    </row>
    <row r="19" spans="1:5">
      <c r="A19" s="6" t="s">
        <v>131</v>
      </c>
      <c r="B19" s="15"/>
      <c r="C19" s="15">
        <f>C12 * Parametry!B23 / 100</f>
        <v>0</v>
      </c>
      <c r="D19" s="3"/>
    </row>
    <row r="20" spans="1:5">
      <c r="A20" s="6" t="s">
        <v>132</v>
      </c>
      <c r="B20" s="15"/>
      <c r="C20" s="15">
        <f>C12 * Parametry!B24 / 100</f>
        <v>0</v>
      </c>
      <c r="D20" s="3"/>
    </row>
    <row r="21" spans="1:5">
      <c r="A21" s="5" t="s">
        <v>133</v>
      </c>
      <c r="B21" s="16"/>
      <c r="C21" s="16">
        <f>C19 + C20</f>
        <v>0</v>
      </c>
      <c r="D21" s="3"/>
    </row>
    <row r="22" spans="1:5">
      <c r="A22" s="6" t="s">
        <v>134</v>
      </c>
      <c r="B22" s="15"/>
      <c r="C22" s="15">
        <f>Parametry!B25 * Parametry!B28 * (C16 * Parametry!B27)^Parametry!B26</f>
        <v>0</v>
      </c>
      <c r="D22" s="3"/>
    </row>
    <row r="23" spans="1:5">
      <c r="A23" s="6" t="s">
        <v>8</v>
      </c>
      <c r="B23" s="15"/>
      <c r="C23" s="15"/>
      <c r="D23" s="3"/>
    </row>
    <row r="24" spans="1:5">
      <c r="A24" s="4" t="s">
        <v>135</v>
      </c>
      <c r="B24" s="12"/>
      <c r="C24" s="12">
        <f>C16 + C21 + C22</f>
        <v>0</v>
      </c>
      <c r="D24" s="3"/>
      <c r="E24" s="10"/>
    </row>
    <row r="25" spans="1:5">
      <c r="A25" s="6" t="s">
        <v>136</v>
      </c>
      <c r="B25" s="15">
        <f>(SUM(Rozpočet!E18)+SUM(Rozpočet!E22:E69)) + (SUM(Rozpočet!G18)+SUM(Rozpočet!G22:G67)) + B4 + C4 + C8 + C11 + C13 + C14 + C15 + C21 + C22</f>
        <v>0</v>
      </c>
      <c r="C25" s="15">
        <f>B25 * Parametry!B31 / 100</f>
        <v>0</v>
      </c>
      <c r="D25" s="3"/>
    </row>
    <row r="26" spans="1:5">
      <c r="A26" s="6" t="s">
        <v>137</v>
      </c>
      <c r="B26" s="15">
        <f>(SUM(Rozpočet!E24,Rozpočet!E26,Rozpočet!E30,Rozpočet!E32,Rozpočet!E37,Rozpočet!E39,Rozpočet!E45,Rozpočet!E50,Rozpočet!E54,Rozpočet!E57,Rozpočet!E62:E63,Rozpočet!E65:E66)) + (SUM(Rozpočet!G24,Rozpočet!G26,Rozpočet!G30,Rozpočet!G32,Rozpočet!G37,Rozpočet!G39,Rozpočet!G45,Rozpočet!G50,Rozpočet!G54,Rozpočet!G57,Rozpočet!G62:G63,Rozpočet!G65:G66))</f>
        <v>0</v>
      </c>
      <c r="C26" s="15">
        <f>B26 * Parametry!B32 / 100</f>
        <v>0</v>
      </c>
      <c r="D26" s="3"/>
    </row>
    <row r="27" spans="1:5">
      <c r="A27" s="4" t="s">
        <v>138</v>
      </c>
      <c r="B27" s="12"/>
      <c r="C27" s="12">
        <f>C24 + C25 + C26</f>
        <v>0</v>
      </c>
      <c r="D27" s="3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tabSelected="1" workbookViewId="0">
      <selection activeCell="K66" sqref="K66"/>
    </sheetView>
  </sheetViews>
  <sheetFormatPr defaultRowHeight="15"/>
  <cols>
    <col min="1" max="1" width="88.42578125" style="1" bestFit="1" customWidth="1"/>
    <col min="2" max="2" width="4" style="1" bestFit="1" customWidth="1"/>
    <col min="3" max="3" width="6.42578125" style="10" bestFit="1" customWidth="1"/>
    <col min="4" max="4" width="8.85546875" style="10" bestFit="1" customWidth="1"/>
    <col min="5" max="5" width="13.42578125" style="10" bestFit="1" customWidth="1"/>
    <col min="6" max="6" width="6.42578125" style="10" bestFit="1" customWidth="1"/>
    <col min="7" max="7" width="12.5703125" style="10" bestFit="1" customWidth="1"/>
    <col min="8" max="8" width="8.85546875" style="10" bestFit="1" customWidth="1"/>
    <col min="9" max="9" width="11.42578125" style="10" bestFit="1" customWidth="1"/>
    <col min="12" max="12" width="9" style="9" hidden="1" customWidth="1"/>
  </cols>
  <sheetData>
    <row r="1" spans="1:12">
      <c r="A1" s="2" t="s">
        <v>0</v>
      </c>
      <c r="B1" s="2" t="s">
        <v>47</v>
      </c>
      <c r="C1" s="11" t="s">
        <v>48</v>
      </c>
      <c r="D1" s="11" t="s">
        <v>49</v>
      </c>
      <c r="E1" s="11" t="s">
        <v>50</v>
      </c>
      <c r="F1" s="11" t="s">
        <v>51</v>
      </c>
      <c r="G1" s="11" t="s">
        <v>52</v>
      </c>
      <c r="H1" s="11" t="s">
        <v>53</v>
      </c>
      <c r="I1" s="11" t="s">
        <v>54</v>
      </c>
      <c r="J1" s="3"/>
      <c r="K1" s="3"/>
      <c r="L1" s="9" t="e">
        <f>Parametry!B33/100*#REF!+Parametry!B33/100*E22+Parametry!B33/100*E23+Parametry!B33/100*E25+Parametry!B33/100*E27+Parametry!B33/100*E28+Parametry!B33/100*E29+Parametry!B33/100*E31+Parametry!B33/100*#REF!+Parametry!B33/100*E33+Parametry!B33/100*E34+Parametry!B33/100*E38+Parametry!B33/100*E40+Parametry!B33/100*E42+Parametry!B33/100*E43+Parametry!B33/100*E46+Parametry!B33/100*E47+Parametry!B33/100*E48+Parametry!B33/100*E49+Parametry!B33/100*E51+Parametry!B33/100*E55+Parametry!B33/100*E56+Parametry!B33/100*E58</f>
        <v>#REF!</v>
      </c>
    </row>
    <row r="2" spans="1:12">
      <c r="A2" s="4" t="s">
        <v>143</v>
      </c>
      <c r="B2" s="4" t="s">
        <v>8</v>
      </c>
      <c r="C2" s="12"/>
      <c r="D2" s="12"/>
      <c r="E2" s="12"/>
      <c r="F2" s="12"/>
      <c r="G2" s="12"/>
      <c r="H2" s="12"/>
      <c r="I2" s="12"/>
      <c r="J2" s="3"/>
      <c r="K2" s="3"/>
    </row>
    <row r="3" spans="1:12">
      <c r="A3" s="13" t="s">
        <v>55</v>
      </c>
      <c r="B3" s="13" t="s">
        <v>8</v>
      </c>
      <c r="C3" s="14"/>
      <c r="D3" s="14"/>
      <c r="E3" s="14"/>
      <c r="F3" s="14"/>
      <c r="G3" s="14"/>
      <c r="H3" s="14"/>
      <c r="I3" s="14"/>
      <c r="J3" s="3"/>
      <c r="K3" s="3"/>
    </row>
    <row r="4" spans="1:12">
      <c r="A4" s="13" t="s">
        <v>56</v>
      </c>
      <c r="B4" s="13" t="s">
        <v>8</v>
      </c>
      <c r="C4" s="14"/>
      <c r="D4" s="14"/>
      <c r="E4" s="14"/>
      <c r="F4" s="14"/>
      <c r="G4" s="14"/>
      <c r="H4" s="14"/>
      <c r="I4" s="14"/>
      <c r="J4" s="3"/>
      <c r="K4" s="3"/>
    </row>
    <row r="5" spans="1:12">
      <c r="A5" s="6" t="s">
        <v>142</v>
      </c>
      <c r="B5" s="6" t="s">
        <v>57</v>
      </c>
      <c r="C5" s="15">
        <v>1</v>
      </c>
      <c r="D5" s="15"/>
      <c r="E5" s="15">
        <f t="shared" ref="E5:E11" si="0">C5*D5</f>
        <v>0</v>
      </c>
      <c r="F5" s="15"/>
      <c r="G5" s="15">
        <f t="shared" ref="G5:G11" si="1">C5*F5</f>
        <v>0</v>
      </c>
      <c r="H5" s="15">
        <f t="shared" ref="H5:I11" si="2">D5+F5</f>
        <v>0</v>
      </c>
      <c r="I5" s="15">
        <f t="shared" si="2"/>
        <v>0</v>
      </c>
      <c r="J5" s="3"/>
      <c r="K5" s="3"/>
    </row>
    <row r="6" spans="1:12">
      <c r="A6" s="6" t="s">
        <v>58</v>
      </c>
      <c r="B6" s="6" t="s">
        <v>59</v>
      </c>
      <c r="C6" s="15">
        <v>1</v>
      </c>
      <c r="D6" s="15"/>
      <c r="E6" s="15">
        <f t="shared" si="0"/>
        <v>0</v>
      </c>
      <c r="F6" s="15"/>
      <c r="G6" s="15">
        <f t="shared" si="1"/>
        <v>0</v>
      </c>
      <c r="H6" s="15">
        <f t="shared" si="2"/>
        <v>0</v>
      </c>
      <c r="I6" s="15">
        <f t="shared" si="2"/>
        <v>0</v>
      </c>
      <c r="J6" s="3"/>
      <c r="K6" s="3"/>
    </row>
    <row r="7" spans="1:12">
      <c r="A7" s="6" t="s">
        <v>60</v>
      </c>
      <c r="B7" s="6" t="s">
        <v>59</v>
      </c>
      <c r="C7" s="15">
        <v>1</v>
      </c>
      <c r="D7" s="15"/>
      <c r="E7" s="15">
        <f t="shared" si="0"/>
        <v>0</v>
      </c>
      <c r="F7" s="15"/>
      <c r="G7" s="15">
        <f t="shared" si="1"/>
        <v>0</v>
      </c>
      <c r="H7" s="15">
        <f t="shared" si="2"/>
        <v>0</v>
      </c>
      <c r="I7" s="15">
        <f t="shared" si="2"/>
        <v>0</v>
      </c>
      <c r="J7" s="3"/>
      <c r="K7" s="3"/>
    </row>
    <row r="8" spans="1:12">
      <c r="A8" s="6" t="s">
        <v>61</v>
      </c>
      <c r="B8" s="6" t="s">
        <v>59</v>
      </c>
      <c r="C8" s="15">
        <v>2</v>
      </c>
      <c r="D8" s="15"/>
      <c r="E8" s="15">
        <f t="shared" si="0"/>
        <v>0</v>
      </c>
      <c r="F8" s="15"/>
      <c r="G8" s="15">
        <f t="shared" si="1"/>
        <v>0</v>
      </c>
      <c r="H8" s="15">
        <f t="shared" si="2"/>
        <v>0</v>
      </c>
      <c r="I8" s="15">
        <f t="shared" si="2"/>
        <v>0</v>
      </c>
      <c r="J8" s="3"/>
      <c r="K8" s="3"/>
    </row>
    <row r="9" spans="1:12">
      <c r="A9" s="6" t="s">
        <v>62</v>
      </c>
      <c r="B9" s="6" t="s">
        <v>59</v>
      </c>
      <c r="C9" s="15">
        <v>4</v>
      </c>
      <c r="D9" s="15"/>
      <c r="E9" s="15">
        <f t="shared" si="0"/>
        <v>0</v>
      </c>
      <c r="F9" s="15"/>
      <c r="G9" s="15">
        <f t="shared" si="1"/>
        <v>0</v>
      </c>
      <c r="H9" s="15">
        <f t="shared" si="2"/>
        <v>0</v>
      </c>
      <c r="I9" s="15">
        <f t="shared" si="2"/>
        <v>0</v>
      </c>
      <c r="J9" s="3"/>
      <c r="K9" s="3"/>
    </row>
    <row r="10" spans="1:12">
      <c r="A10" s="6" t="s">
        <v>63</v>
      </c>
      <c r="B10" s="6" t="s">
        <v>59</v>
      </c>
      <c r="C10" s="15">
        <v>12</v>
      </c>
      <c r="D10" s="15"/>
      <c r="E10" s="15">
        <f t="shared" si="0"/>
        <v>0</v>
      </c>
      <c r="F10" s="15"/>
      <c r="G10" s="15">
        <f t="shared" si="1"/>
        <v>0</v>
      </c>
      <c r="H10" s="15">
        <f t="shared" si="2"/>
        <v>0</v>
      </c>
      <c r="I10" s="15">
        <f t="shared" si="2"/>
        <v>0</v>
      </c>
      <c r="J10" s="3"/>
      <c r="K10" s="3"/>
    </row>
    <row r="11" spans="1:12">
      <c r="A11" s="6" t="s">
        <v>64</v>
      </c>
      <c r="B11" s="6" t="s">
        <v>59</v>
      </c>
      <c r="C11" s="15">
        <v>2</v>
      </c>
      <c r="D11" s="15"/>
      <c r="E11" s="15">
        <f t="shared" si="0"/>
        <v>0</v>
      </c>
      <c r="F11" s="15"/>
      <c r="G11" s="15">
        <f t="shared" si="1"/>
        <v>0</v>
      </c>
      <c r="H11" s="15">
        <f t="shared" si="2"/>
        <v>0</v>
      </c>
      <c r="I11" s="15">
        <f t="shared" si="2"/>
        <v>0</v>
      </c>
      <c r="J11" s="3"/>
      <c r="K11" s="3"/>
    </row>
    <row r="12" spans="1:12">
      <c r="A12" s="13" t="s">
        <v>65</v>
      </c>
      <c r="B12" s="13" t="s">
        <v>8</v>
      </c>
      <c r="C12" s="14"/>
      <c r="D12" s="14"/>
      <c r="E12" s="14"/>
      <c r="F12" s="14"/>
      <c r="G12" s="14"/>
      <c r="H12" s="14"/>
      <c r="I12" s="14"/>
      <c r="J12" s="3"/>
      <c r="K12" s="3"/>
    </row>
    <row r="13" spans="1:12">
      <c r="A13" s="6" t="s">
        <v>66</v>
      </c>
      <c r="B13" s="6" t="s">
        <v>57</v>
      </c>
      <c r="C13" s="15">
        <v>6</v>
      </c>
      <c r="D13" s="15"/>
      <c r="E13" s="15">
        <f>C13*D13</f>
        <v>0</v>
      </c>
      <c r="F13" s="15"/>
      <c r="G13" s="15">
        <f>C13*F13</f>
        <v>0</v>
      </c>
      <c r="H13" s="15">
        <f>D13+F13</f>
        <v>0</v>
      </c>
      <c r="I13" s="15">
        <f>E13+G13</f>
        <v>0</v>
      </c>
      <c r="J13" s="3"/>
      <c r="K13" s="3"/>
    </row>
    <row r="14" spans="1:12">
      <c r="A14" s="6" t="s">
        <v>67</v>
      </c>
      <c r="B14" s="6" t="s">
        <v>57</v>
      </c>
      <c r="C14" s="15">
        <v>1</v>
      </c>
      <c r="D14" s="15"/>
      <c r="E14" s="15">
        <f>C14*D14</f>
        <v>0</v>
      </c>
      <c r="F14" s="15"/>
      <c r="G14" s="15">
        <f>C14*F14</f>
        <v>0</v>
      </c>
      <c r="H14" s="15">
        <f>D14+F14</f>
        <v>0</v>
      </c>
      <c r="I14" s="15">
        <f>E14+G14</f>
        <v>0</v>
      </c>
      <c r="J14" s="3"/>
      <c r="K14" s="3"/>
    </row>
    <row r="15" spans="1:12">
      <c r="A15" s="4" t="s">
        <v>143</v>
      </c>
      <c r="B15" s="4" t="s">
        <v>8</v>
      </c>
      <c r="C15" s="12"/>
      <c r="D15" s="12"/>
      <c r="E15" s="12">
        <f>SUM(E3:E14)</f>
        <v>0</v>
      </c>
      <c r="F15" s="12"/>
      <c r="G15" s="12">
        <f>SUM(G3:G14)</f>
        <v>0</v>
      </c>
      <c r="H15" s="12"/>
      <c r="I15" s="12">
        <f>SUM(I3:I14)</f>
        <v>0</v>
      </c>
      <c r="J15" s="3"/>
      <c r="K15" s="3"/>
    </row>
    <row r="16" spans="1:12">
      <c r="A16" s="6" t="s">
        <v>8</v>
      </c>
      <c r="B16" s="6" t="s">
        <v>8</v>
      </c>
      <c r="C16" s="15"/>
      <c r="D16" s="15"/>
      <c r="E16" s="15"/>
      <c r="F16" s="15"/>
      <c r="G16" s="15"/>
      <c r="H16" s="15">
        <f>D16+F16</f>
        <v>0</v>
      </c>
      <c r="I16" s="15">
        <f>E16+G16</f>
        <v>0</v>
      </c>
      <c r="J16" s="3"/>
      <c r="K16" s="3"/>
    </row>
    <row r="17" spans="1:11">
      <c r="A17" s="4" t="s">
        <v>68</v>
      </c>
      <c r="B17" s="4" t="s">
        <v>8</v>
      </c>
      <c r="C17" s="12"/>
      <c r="D17" s="12"/>
      <c r="E17" s="12"/>
      <c r="F17" s="12"/>
      <c r="G17" s="12"/>
      <c r="H17" s="12"/>
      <c r="I17" s="12"/>
      <c r="J17" s="3"/>
      <c r="K17" s="3"/>
    </row>
    <row r="18" spans="1:11">
      <c r="A18" s="6" t="s">
        <v>143</v>
      </c>
      <c r="B18" s="6" t="s">
        <v>57</v>
      </c>
      <c r="C18" s="15">
        <v>1</v>
      </c>
      <c r="D18" s="15"/>
      <c r="E18" s="15">
        <f>C18*D18</f>
        <v>0</v>
      </c>
      <c r="F18" s="15"/>
      <c r="G18" s="15">
        <f>C18*F18</f>
        <v>0</v>
      </c>
      <c r="H18" s="15">
        <f>D18+F18</f>
        <v>0</v>
      </c>
      <c r="I18" s="15">
        <f>E18+G18</f>
        <v>0</v>
      </c>
      <c r="J18" s="3"/>
      <c r="K18" s="3"/>
    </row>
    <row r="19" spans="1:11">
      <c r="A19" s="4" t="s">
        <v>69</v>
      </c>
      <c r="B19" s="4" t="s">
        <v>8</v>
      </c>
      <c r="C19" s="12"/>
      <c r="D19" s="12"/>
      <c r="E19" s="12">
        <f>SUM(E18:E18)</f>
        <v>0</v>
      </c>
      <c r="F19" s="12"/>
      <c r="G19" s="12">
        <f>SUM(G18:G18)</f>
        <v>0</v>
      </c>
      <c r="H19" s="12"/>
      <c r="I19" s="12">
        <f>SUM(I18:I18)</f>
        <v>0</v>
      </c>
      <c r="J19" s="3"/>
      <c r="K19" s="3"/>
    </row>
    <row r="20" spans="1:11">
      <c r="A20" s="6" t="s">
        <v>8</v>
      </c>
      <c r="B20" s="6" t="s">
        <v>8</v>
      </c>
      <c r="C20" s="15"/>
      <c r="D20" s="15"/>
      <c r="E20" s="15"/>
      <c r="F20" s="15"/>
      <c r="G20" s="15"/>
      <c r="H20" s="15">
        <f>D20+F20</f>
        <v>0</v>
      </c>
      <c r="I20" s="15">
        <f>E20+G20</f>
        <v>0</v>
      </c>
      <c r="J20" s="3"/>
      <c r="K20" s="3"/>
    </row>
    <row r="21" spans="1:11">
      <c r="A21" s="4" t="s">
        <v>70</v>
      </c>
      <c r="B21" s="4" t="s">
        <v>8</v>
      </c>
      <c r="C21" s="12"/>
      <c r="D21" s="12"/>
      <c r="E21" s="12"/>
      <c r="F21" s="12"/>
      <c r="G21" s="12"/>
      <c r="H21" s="12"/>
      <c r="I21" s="12"/>
      <c r="J21" s="3"/>
      <c r="K21" s="3"/>
    </row>
    <row r="22" spans="1:11">
      <c r="A22" s="6" t="s">
        <v>71</v>
      </c>
      <c r="B22" s="6" t="s">
        <v>57</v>
      </c>
      <c r="C22" s="15">
        <v>10</v>
      </c>
      <c r="D22" s="15"/>
      <c r="E22" s="15">
        <f>C22*D22</f>
        <v>0</v>
      </c>
      <c r="F22" s="15"/>
      <c r="G22" s="15">
        <f>C22*F22</f>
        <v>0</v>
      </c>
      <c r="H22" s="15">
        <f t="shared" ref="H22:I23" si="3">D22+F22</f>
        <v>0</v>
      </c>
      <c r="I22" s="15">
        <f t="shared" si="3"/>
        <v>0</v>
      </c>
      <c r="J22" s="3"/>
      <c r="K22" s="3"/>
    </row>
    <row r="23" spans="1:11">
      <c r="A23" s="6" t="s">
        <v>72</v>
      </c>
      <c r="B23" s="6" t="s">
        <v>57</v>
      </c>
      <c r="C23" s="15">
        <v>1</v>
      </c>
      <c r="D23" s="15"/>
      <c r="E23" s="15">
        <f>C23*D23</f>
        <v>0</v>
      </c>
      <c r="F23" s="15"/>
      <c r="G23" s="15">
        <f>C23*F23</f>
        <v>0</v>
      </c>
      <c r="H23" s="15">
        <f t="shared" si="3"/>
        <v>0</v>
      </c>
      <c r="I23" s="15">
        <f t="shared" si="3"/>
        <v>0</v>
      </c>
      <c r="J23" s="3"/>
      <c r="K23" s="3"/>
    </row>
    <row r="24" spans="1:11">
      <c r="A24" s="13" t="s">
        <v>73</v>
      </c>
      <c r="B24" s="13" t="s">
        <v>8</v>
      </c>
      <c r="C24" s="14"/>
      <c r="D24" s="14"/>
      <c r="E24" s="14"/>
      <c r="F24" s="14"/>
      <c r="G24" s="14"/>
      <c r="H24" s="14"/>
      <c r="I24" s="14"/>
      <c r="J24" s="3"/>
      <c r="K24" s="3"/>
    </row>
    <row r="25" spans="1:11">
      <c r="A25" s="6" t="s">
        <v>74</v>
      </c>
      <c r="B25" s="6" t="s">
        <v>59</v>
      </c>
      <c r="C25" s="15">
        <v>1</v>
      </c>
      <c r="D25" s="15"/>
      <c r="E25" s="15">
        <f>C25*D25</f>
        <v>0</v>
      </c>
      <c r="F25" s="15"/>
      <c r="G25" s="15">
        <f>C25*F25</f>
        <v>0</v>
      </c>
      <c r="H25" s="15">
        <f>D25+F25</f>
        <v>0</v>
      </c>
      <c r="I25" s="15">
        <f>E25+G25</f>
        <v>0</v>
      </c>
      <c r="J25" s="3"/>
      <c r="K25" s="3"/>
    </row>
    <row r="26" spans="1:11">
      <c r="A26" s="13" t="s">
        <v>75</v>
      </c>
      <c r="B26" s="13" t="s">
        <v>8</v>
      </c>
      <c r="C26" s="14"/>
      <c r="D26" s="14"/>
      <c r="E26" s="14"/>
      <c r="F26" s="14"/>
      <c r="G26" s="14"/>
      <c r="H26" s="14"/>
      <c r="I26" s="14"/>
      <c r="J26" s="3"/>
      <c r="K26" s="3"/>
    </row>
    <row r="27" spans="1:11">
      <c r="A27" s="6" t="s">
        <v>76</v>
      </c>
      <c r="B27" s="6" t="s">
        <v>57</v>
      </c>
      <c r="C27" s="15">
        <v>20</v>
      </c>
      <c r="D27" s="15"/>
      <c r="E27" s="15">
        <f t="shared" ref="E27:E29" si="4">C27*D27</f>
        <v>0</v>
      </c>
      <c r="F27" s="15"/>
      <c r="G27" s="15">
        <f t="shared" ref="G27:G29" si="5">C27*F27</f>
        <v>0</v>
      </c>
      <c r="H27" s="15">
        <f t="shared" ref="H27:I29" si="6">D27+F27</f>
        <v>0</v>
      </c>
      <c r="I27" s="15">
        <f t="shared" si="6"/>
        <v>0</v>
      </c>
      <c r="J27" s="3"/>
      <c r="K27" s="3"/>
    </row>
    <row r="28" spans="1:11">
      <c r="A28" s="6" t="s">
        <v>77</v>
      </c>
      <c r="B28" s="6" t="s">
        <v>57</v>
      </c>
      <c r="C28" s="15">
        <v>10</v>
      </c>
      <c r="D28" s="15"/>
      <c r="E28" s="15">
        <f t="shared" si="4"/>
        <v>0</v>
      </c>
      <c r="F28" s="15"/>
      <c r="G28" s="15">
        <f t="shared" si="5"/>
        <v>0</v>
      </c>
      <c r="H28" s="15">
        <f t="shared" si="6"/>
        <v>0</v>
      </c>
      <c r="I28" s="15">
        <f t="shared" si="6"/>
        <v>0</v>
      </c>
      <c r="J28" s="3"/>
      <c r="K28" s="3"/>
    </row>
    <row r="29" spans="1:11">
      <c r="A29" s="6" t="s">
        <v>78</v>
      </c>
      <c r="B29" s="6" t="s">
        <v>57</v>
      </c>
      <c r="C29" s="15">
        <v>20</v>
      </c>
      <c r="D29" s="15"/>
      <c r="E29" s="15">
        <f t="shared" si="4"/>
        <v>0</v>
      </c>
      <c r="F29" s="15"/>
      <c r="G29" s="15">
        <f t="shared" si="5"/>
        <v>0</v>
      </c>
      <c r="H29" s="15">
        <f t="shared" si="6"/>
        <v>0</v>
      </c>
      <c r="I29" s="15">
        <f t="shared" si="6"/>
        <v>0</v>
      </c>
      <c r="J29" s="3"/>
      <c r="K29" s="3"/>
    </row>
    <row r="30" spans="1:11">
      <c r="A30" s="13" t="s">
        <v>79</v>
      </c>
      <c r="B30" s="13" t="s">
        <v>8</v>
      </c>
      <c r="C30" s="14"/>
      <c r="D30" s="14"/>
      <c r="E30" s="14"/>
      <c r="F30" s="14"/>
      <c r="G30" s="14"/>
      <c r="H30" s="14"/>
      <c r="I30" s="14"/>
      <c r="J30" s="3"/>
      <c r="K30" s="3"/>
    </row>
    <row r="31" spans="1:11">
      <c r="A31" s="6" t="s">
        <v>80</v>
      </c>
      <c r="B31" s="6" t="s">
        <v>57</v>
      </c>
      <c r="C31" s="15">
        <v>1</v>
      </c>
      <c r="D31" s="15"/>
      <c r="E31" s="15">
        <f>C31*D31</f>
        <v>0</v>
      </c>
      <c r="F31" s="15"/>
      <c r="G31" s="15">
        <f>C31*F31</f>
        <v>0</v>
      </c>
      <c r="H31" s="15">
        <f>D31+F31</f>
        <v>0</v>
      </c>
      <c r="I31" s="15">
        <f>E31+G31</f>
        <v>0</v>
      </c>
      <c r="J31" s="3"/>
      <c r="K31" s="3"/>
    </row>
    <row r="32" spans="1:11">
      <c r="A32" s="13" t="s">
        <v>81</v>
      </c>
      <c r="B32" s="13" t="s">
        <v>8</v>
      </c>
      <c r="C32" s="14"/>
      <c r="D32" s="14"/>
      <c r="E32" s="14"/>
      <c r="F32" s="14"/>
      <c r="G32" s="14"/>
      <c r="H32" s="14"/>
      <c r="I32" s="14"/>
      <c r="J32" s="3"/>
      <c r="K32" s="3"/>
    </row>
    <row r="33" spans="1:11">
      <c r="A33" s="6" t="s">
        <v>140</v>
      </c>
      <c r="B33" s="6" t="s">
        <v>57</v>
      </c>
      <c r="C33" s="15">
        <v>10</v>
      </c>
      <c r="D33" s="15"/>
      <c r="E33" s="15">
        <f t="shared" ref="E33:E35" si="7">C33*D33</f>
        <v>0</v>
      </c>
      <c r="F33" s="15"/>
      <c r="G33" s="15">
        <f t="shared" ref="G33:G35" si="8">C33*F33</f>
        <v>0</v>
      </c>
      <c r="H33" s="15">
        <f t="shared" ref="H33:I36" si="9">D33+F33</f>
        <v>0</v>
      </c>
      <c r="I33" s="15">
        <f t="shared" si="9"/>
        <v>0</v>
      </c>
      <c r="J33" s="3"/>
      <c r="K33" s="3"/>
    </row>
    <row r="34" spans="1:11" ht="24.75">
      <c r="A34" s="18" t="s">
        <v>141</v>
      </c>
      <c r="B34" s="6" t="s">
        <v>57</v>
      </c>
      <c r="C34" s="15">
        <v>3</v>
      </c>
      <c r="D34" s="15"/>
      <c r="E34" s="15">
        <f t="shared" si="7"/>
        <v>0</v>
      </c>
      <c r="F34" s="15"/>
      <c r="G34" s="15">
        <f t="shared" si="8"/>
        <v>0</v>
      </c>
      <c r="H34" s="15">
        <f t="shared" si="9"/>
        <v>0</v>
      </c>
      <c r="I34" s="15">
        <f t="shared" si="9"/>
        <v>0</v>
      </c>
      <c r="J34" s="3"/>
      <c r="K34" s="3"/>
    </row>
    <row r="35" spans="1:11">
      <c r="A35" s="18" t="s">
        <v>147</v>
      </c>
      <c r="B35" s="6" t="s">
        <v>57</v>
      </c>
      <c r="C35" s="15">
        <v>7</v>
      </c>
      <c r="D35" s="15"/>
      <c r="E35" s="15">
        <f t="shared" si="7"/>
        <v>0</v>
      </c>
      <c r="F35" s="15"/>
      <c r="G35" s="15">
        <f t="shared" si="8"/>
        <v>0</v>
      </c>
      <c r="H35" s="15">
        <f t="shared" si="9"/>
        <v>0</v>
      </c>
      <c r="I35" s="15">
        <f t="shared" si="9"/>
        <v>0</v>
      </c>
      <c r="J35" s="3"/>
      <c r="K35" s="3"/>
    </row>
    <row r="36" spans="1:11">
      <c r="A36" s="6" t="s">
        <v>148</v>
      </c>
      <c r="B36" s="6" t="s">
        <v>57</v>
      </c>
      <c r="C36" s="15">
        <v>13</v>
      </c>
      <c r="D36" s="15"/>
      <c r="E36" s="15">
        <f t="shared" ref="E36" si="10">C36*D36</f>
        <v>0</v>
      </c>
      <c r="F36" s="15"/>
      <c r="G36" s="15">
        <f t="shared" ref="G36" si="11">C36*F36</f>
        <v>0</v>
      </c>
      <c r="H36" s="15">
        <f t="shared" si="9"/>
        <v>0</v>
      </c>
      <c r="I36" s="15">
        <f t="shared" si="9"/>
        <v>0</v>
      </c>
      <c r="J36" s="3"/>
      <c r="K36" s="3"/>
    </row>
    <row r="37" spans="1:11">
      <c r="A37" s="13" t="s">
        <v>82</v>
      </c>
      <c r="B37" s="13" t="s">
        <v>8</v>
      </c>
      <c r="C37" s="14"/>
      <c r="D37" s="14"/>
      <c r="E37" s="14"/>
      <c r="F37" s="14"/>
      <c r="G37" s="14"/>
      <c r="H37" s="14"/>
      <c r="I37" s="14"/>
      <c r="J37" s="3"/>
      <c r="K37" s="3"/>
    </row>
    <row r="38" spans="1:11">
      <c r="A38" s="6" t="s">
        <v>83</v>
      </c>
      <c r="B38" s="6" t="s">
        <v>84</v>
      </c>
      <c r="C38" s="15">
        <v>10</v>
      </c>
      <c r="D38" s="15"/>
      <c r="E38" s="15">
        <f>C38*D38</f>
        <v>0</v>
      </c>
      <c r="F38" s="15"/>
      <c r="G38" s="15">
        <f>C38*F38</f>
        <v>0</v>
      </c>
      <c r="H38" s="15">
        <f>D38+F38</f>
        <v>0</v>
      </c>
      <c r="I38" s="15">
        <f>E38+G38</f>
        <v>0</v>
      </c>
      <c r="J38" s="3"/>
      <c r="K38" s="3"/>
    </row>
    <row r="39" spans="1:11">
      <c r="A39" s="13" t="s">
        <v>85</v>
      </c>
      <c r="B39" s="13" t="s">
        <v>8</v>
      </c>
      <c r="C39" s="14"/>
      <c r="D39" s="14"/>
      <c r="E39" s="14"/>
      <c r="F39" s="14"/>
      <c r="G39" s="14"/>
      <c r="H39" s="14"/>
      <c r="I39" s="14"/>
      <c r="J39" s="3"/>
      <c r="K39" s="3"/>
    </row>
    <row r="40" spans="1:11">
      <c r="A40" s="6" t="s">
        <v>86</v>
      </c>
      <c r="B40" s="6" t="s">
        <v>84</v>
      </c>
      <c r="C40" s="15">
        <v>70</v>
      </c>
      <c r="D40" s="15"/>
      <c r="E40" s="15">
        <f t="shared" ref="E40:E43" si="12">C40*D40</f>
        <v>0</v>
      </c>
      <c r="F40" s="15"/>
      <c r="G40" s="15">
        <f t="shared" ref="G40:G43" si="13">C40*F40</f>
        <v>0</v>
      </c>
      <c r="H40" s="15">
        <f t="shared" ref="H40:I44" si="14">D40+F40</f>
        <v>0</v>
      </c>
      <c r="I40" s="15">
        <f t="shared" si="14"/>
        <v>0</v>
      </c>
      <c r="J40" s="3"/>
      <c r="K40" s="3"/>
    </row>
    <row r="41" spans="1:11">
      <c r="A41" s="6" t="s">
        <v>139</v>
      </c>
      <c r="B41" s="6" t="s">
        <v>84</v>
      </c>
      <c r="C41" s="15">
        <v>20</v>
      </c>
      <c r="D41" s="15"/>
      <c r="E41" s="15">
        <f t="shared" si="12"/>
        <v>0</v>
      </c>
      <c r="F41" s="15"/>
      <c r="G41" s="15">
        <f t="shared" si="13"/>
        <v>0</v>
      </c>
      <c r="H41" s="15">
        <f t="shared" ref="H41" si="15">D41+F41</f>
        <v>0</v>
      </c>
      <c r="I41" s="15">
        <f t="shared" ref="I41" si="16">E41+G41</f>
        <v>0</v>
      </c>
      <c r="J41" s="3"/>
      <c r="K41" s="3"/>
    </row>
    <row r="42" spans="1:11">
      <c r="A42" s="6" t="s">
        <v>87</v>
      </c>
      <c r="B42" s="6" t="s">
        <v>84</v>
      </c>
      <c r="C42" s="15">
        <v>130</v>
      </c>
      <c r="D42" s="15"/>
      <c r="E42" s="15">
        <f t="shared" si="12"/>
        <v>0</v>
      </c>
      <c r="F42" s="15"/>
      <c r="G42" s="15">
        <f t="shared" si="13"/>
        <v>0</v>
      </c>
      <c r="H42" s="15">
        <f t="shared" si="14"/>
        <v>0</v>
      </c>
      <c r="I42" s="15">
        <f t="shared" si="14"/>
        <v>0</v>
      </c>
      <c r="J42" s="3"/>
      <c r="K42" s="3"/>
    </row>
    <row r="43" spans="1:11">
      <c r="A43" s="6" t="s">
        <v>88</v>
      </c>
      <c r="B43" s="6" t="s">
        <v>84</v>
      </c>
      <c r="C43" s="15">
        <v>60</v>
      </c>
      <c r="D43" s="15"/>
      <c r="E43" s="15">
        <f t="shared" si="12"/>
        <v>0</v>
      </c>
      <c r="F43" s="15"/>
      <c r="G43" s="15">
        <f t="shared" si="13"/>
        <v>0</v>
      </c>
      <c r="H43" s="15">
        <f t="shared" si="14"/>
        <v>0</v>
      </c>
      <c r="I43" s="15">
        <f t="shared" si="14"/>
        <v>0</v>
      </c>
      <c r="J43" s="3"/>
      <c r="K43" s="3"/>
    </row>
    <row r="44" spans="1:11">
      <c r="A44" s="6" t="s">
        <v>151</v>
      </c>
      <c r="B44" s="6" t="s">
        <v>84</v>
      </c>
      <c r="C44" s="15">
        <v>375</v>
      </c>
      <c r="D44" s="15"/>
      <c r="E44" s="15">
        <f t="shared" ref="E44" si="17">C44*D44</f>
        <v>0</v>
      </c>
      <c r="F44" s="15"/>
      <c r="G44" s="15">
        <f t="shared" ref="G44" si="18">C44*F44</f>
        <v>0</v>
      </c>
      <c r="H44" s="15">
        <f t="shared" si="14"/>
        <v>0</v>
      </c>
      <c r="I44" s="15">
        <f t="shared" si="14"/>
        <v>0</v>
      </c>
      <c r="J44" s="3"/>
      <c r="K44" s="3"/>
    </row>
    <row r="45" spans="1:11">
      <c r="A45" s="13" t="s">
        <v>89</v>
      </c>
      <c r="B45" s="13" t="s">
        <v>8</v>
      </c>
      <c r="C45" s="14"/>
      <c r="D45" s="14"/>
      <c r="E45" s="14"/>
      <c r="F45" s="14"/>
      <c r="G45" s="14"/>
      <c r="H45" s="14"/>
      <c r="I45" s="14"/>
      <c r="J45" s="3"/>
      <c r="K45" s="3"/>
    </row>
    <row r="46" spans="1:11">
      <c r="A46" s="6" t="s">
        <v>90</v>
      </c>
      <c r="B46" s="6" t="s">
        <v>57</v>
      </c>
      <c r="C46" s="15">
        <v>40</v>
      </c>
      <c r="D46" s="15"/>
      <c r="E46" s="15">
        <f t="shared" ref="E46:E49" si="19">C46*D46</f>
        <v>0</v>
      </c>
      <c r="F46" s="15"/>
      <c r="G46" s="15">
        <f t="shared" ref="G46:G49" si="20">C46*F46</f>
        <v>0</v>
      </c>
      <c r="H46" s="15">
        <f t="shared" ref="H46:I49" si="21">D46+F46</f>
        <v>0</v>
      </c>
      <c r="I46" s="15">
        <f t="shared" si="21"/>
        <v>0</v>
      </c>
      <c r="J46" s="3"/>
      <c r="K46" s="3"/>
    </row>
    <row r="47" spans="1:11">
      <c r="A47" s="6" t="s">
        <v>91</v>
      </c>
      <c r="B47" s="6" t="s">
        <v>57</v>
      </c>
      <c r="C47" s="15">
        <v>40</v>
      </c>
      <c r="D47" s="15"/>
      <c r="E47" s="15">
        <f t="shared" si="19"/>
        <v>0</v>
      </c>
      <c r="F47" s="15"/>
      <c r="G47" s="15">
        <f t="shared" si="20"/>
        <v>0</v>
      </c>
      <c r="H47" s="15">
        <f t="shared" si="21"/>
        <v>0</v>
      </c>
      <c r="I47" s="15">
        <f t="shared" si="21"/>
        <v>0</v>
      </c>
      <c r="J47" s="3"/>
      <c r="K47" s="3"/>
    </row>
    <row r="48" spans="1:11">
      <c r="A48" s="6" t="s">
        <v>92</v>
      </c>
      <c r="B48" s="6" t="s">
        <v>57</v>
      </c>
      <c r="C48" s="15">
        <v>30</v>
      </c>
      <c r="D48" s="15"/>
      <c r="E48" s="15">
        <f t="shared" si="19"/>
        <v>0</v>
      </c>
      <c r="F48" s="15"/>
      <c r="G48" s="15">
        <f t="shared" si="20"/>
        <v>0</v>
      </c>
      <c r="H48" s="15">
        <f t="shared" si="21"/>
        <v>0</v>
      </c>
      <c r="I48" s="15">
        <f t="shared" si="21"/>
        <v>0</v>
      </c>
      <c r="J48" s="3"/>
      <c r="K48" s="3"/>
    </row>
    <row r="49" spans="1:11">
      <c r="A49" s="6" t="s">
        <v>93</v>
      </c>
      <c r="B49" s="6" t="s">
        <v>57</v>
      </c>
      <c r="C49" s="15">
        <v>10</v>
      </c>
      <c r="D49" s="15"/>
      <c r="E49" s="15">
        <f t="shared" si="19"/>
        <v>0</v>
      </c>
      <c r="F49" s="15"/>
      <c r="G49" s="15">
        <f t="shared" si="20"/>
        <v>0</v>
      </c>
      <c r="H49" s="15">
        <f t="shared" si="21"/>
        <v>0</v>
      </c>
      <c r="I49" s="15">
        <f t="shared" si="21"/>
        <v>0</v>
      </c>
      <c r="J49" s="3"/>
      <c r="K49" s="3"/>
    </row>
    <row r="50" spans="1:11">
      <c r="A50" s="13" t="s">
        <v>94</v>
      </c>
      <c r="B50" s="13" t="s">
        <v>8</v>
      </c>
      <c r="C50" s="14"/>
      <c r="D50" s="14"/>
      <c r="E50" s="14"/>
      <c r="F50" s="14"/>
      <c r="G50" s="14"/>
      <c r="H50" s="14"/>
      <c r="I50" s="14"/>
      <c r="J50" s="3"/>
      <c r="K50" s="3"/>
    </row>
    <row r="51" spans="1:11">
      <c r="A51" s="6" t="s">
        <v>95</v>
      </c>
      <c r="B51" s="6" t="s">
        <v>57</v>
      </c>
      <c r="C51" s="15">
        <v>2</v>
      </c>
      <c r="D51" s="15"/>
      <c r="E51" s="15">
        <f>C51*D51</f>
        <v>0</v>
      </c>
      <c r="F51" s="15"/>
      <c r="G51" s="15">
        <f>C51*F51</f>
        <v>0</v>
      </c>
      <c r="H51" s="15">
        <f>D51+F51</f>
        <v>0</v>
      </c>
      <c r="I51" s="15">
        <f>E51+G51</f>
        <v>0</v>
      </c>
      <c r="J51" s="3"/>
      <c r="K51" s="3"/>
    </row>
    <row r="52" spans="1:11">
      <c r="A52" s="13" t="s">
        <v>149</v>
      </c>
      <c r="B52" s="13" t="s">
        <v>8</v>
      </c>
      <c r="C52" s="14"/>
      <c r="D52" s="14"/>
      <c r="E52" s="14"/>
      <c r="F52" s="14"/>
      <c r="G52" s="14"/>
      <c r="H52" s="14"/>
      <c r="I52" s="14"/>
      <c r="J52" s="3"/>
      <c r="K52" s="3"/>
    </row>
    <row r="53" spans="1:11">
      <c r="A53" s="6" t="s">
        <v>150</v>
      </c>
      <c r="B53" s="6" t="s">
        <v>57</v>
      </c>
      <c r="C53" s="15">
        <v>13</v>
      </c>
      <c r="D53" s="15"/>
      <c r="E53" s="15">
        <f>C53*D53</f>
        <v>0</v>
      </c>
      <c r="F53" s="15"/>
      <c r="G53" s="15">
        <f>C53*F53</f>
        <v>0</v>
      </c>
      <c r="H53" s="15">
        <f>D53+F53</f>
        <v>0</v>
      </c>
      <c r="I53" s="15">
        <f>E53+G53</f>
        <v>0</v>
      </c>
      <c r="J53" s="3"/>
      <c r="K53" s="3"/>
    </row>
    <row r="54" spans="1:11">
      <c r="A54" s="13" t="s">
        <v>96</v>
      </c>
      <c r="B54" s="13" t="s">
        <v>8</v>
      </c>
      <c r="C54" s="14"/>
      <c r="D54" s="14"/>
      <c r="E54" s="14"/>
      <c r="F54" s="14"/>
      <c r="G54" s="14"/>
      <c r="H54" s="14"/>
      <c r="I54" s="14"/>
      <c r="J54" s="3"/>
      <c r="K54" s="3"/>
    </row>
    <row r="55" spans="1:11">
      <c r="A55" s="6" t="s">
        <v>97</v>
      </c>
      <c r="B55" s="6" t="s">
        <v>57</v>
      </c>
      <c r="C55" s="15">
        <v>50</v>
      </c>
      <c r="D55" s="15"/>
      <c r="E55" s="15">
        <f>C55*D55</f>
        <v>0</v>
      </c>
      <c r="F55" s="15"/>
      <c r="G55" s="15">
        <f>C55*F55</f>
        <v>0</v>
      </c>
      <c r="H55" s="15">
        <f>D55+F55</f>
        <v>0</v>
      </c>
      <c r="I55" s="15">
        <f>E55+G55</f>
        <v>0</v>
      </c>
      <c r="J55" s="3"/>
      <c r="K55" s="3"/>
    </row>
    <row r="56" spans="1:11">
      <c r="A56" s="6" t="s">
        <v>98</v>
      </c>
      <c r="B56" s="6" t="s">
        <v>57</v>
      </c>
      <c r="C56" s="15">
        <v>10</v>
      </c>
      <c r="D56" s="15"/>
      <c r="E56" s="15">
        <f>C56*D56</f>
        <v>0</v>
      </c>
      <c r="F56" s="15"/>
      <c r="G56" s="15">
        <f>C56*F56</f>
        <v>0</v>
      </c>
      <c r="H56" s="15">
        <f>D56+F56</f>
        <v>0</v>
      </c>
      <c r="I56" s="15">
        <f>E56+G56</f>
        <v>0</v>
      </c>
      <c r="J56" s="3"/>
      <c r="K56" s="3"/>
    </row>
    <row r="57" spans="1:11">
      <c r="A57" s="13" t="s">
        <v>99</v>
      </c>
      <c r="B57" s="13" t="s">
        <v>8</v>
      </c>
      <c r="C57" s="14"/>
      <c r="D57" s="14"/>
      <c r="E57" s="14"/>
      <c r="F57" s="14"/>
      <c r="G57" s="14"/>
      <c r="H57" s="14"/>
      <c r="I57" s="14"/>
      <c r="J57" s="3"/>
      <c r="K57" s="3"/>
    </row>
    <row r="58" spans="1:11">
      <c r="A58" s="6" t="s">
        <v>100</v>
      </c>
      <c r="B58" s="6" t="s">
        <v>101</v>
      </c>
      <c r="C58" s="15">
        <v>6</v>
      </c>
      <c r="D58" s="15"/>
      <c r="E58" s="15">
        <f>C58*D58</f>
        <v>0</v>
      </c>
      <c r="F58" s="15"/>
      <c r="G58" s="15">
        <f>C58*F58</f>
        <v>0</v>
      </c>
      <c r="H58" s="15">
        <f t="shared" ref="H58:I61" si="22">D58+F58</f>
        <v>0</v>
      </c>
      <c r="I58" s="15">
        <f t="shared" si="22"/>
        <v>0</v>
      </c>
      <c r="J58" s="3"/>
      <c r="K58" s="3"/>
    </row>
    <row r="59" spans="1:11">
      <c r="A59" s="6" t="s">
        <v>102</v>
      </c>
      <c r="B59" s="6" t="s">
        <v>101</v>
      </c>
      <c r="C59" s="15">
        <v>4</v>
      </c>
      <c r="D59" s="15"/>
      <c r="E59" s="15">
        <f>C59*D59</f>
        <v>0</v>
      </c>
      <c r="F59" s="15"/>
      <c r="G59" s="15">
        <f>C59*F59</f>
        <v>0</v>
      </c>
      <c r="H59" s="15">
        <f t="shared" si="22"/>
        <v>0</v>
      </c>
      <c r="I59" s="15">
        <f t="shared" si="22"/>
        <v>0</v>
      </c>
      <c r="J59" s="3"/>
      <c r="K59" s="3"/>
    </row>
    <row r="60" spans="1:11">
      <c r="A60" s="6" t="s">
        <v>103</v>
      </c>
      <c r="B60" s="6" t="s">
        <v>101</v>
      </c>
      <c r="C60" s="15">
        <v>10</v>
      </c>
      <c r="D60" s="15"/>
      <c r="E60" s="15">
        <f>C60*D60</f>
        <v>0</v>
      </c>
      <c r="F60" s="15"/>
      <c r="G60" s="15">
        <f>C60*F60</f>
        <v>0</v>
      </c>
      <c r="H60" s="15">
        <f t="shared" si="22"/>
        <v>0</v>
      </c>
      <c r="I60" s="15">
        <f t="shared" si="22"/>
        <v>0</v>
      </c>
      <c r="J60" s="3"/>
      <c r="K60" s="3"/>
    </row>
    <row r="61" spans="1:11">
      <c r="A61" s="6" t="s">
        <v>104</v>
      </c>
      <c r="B61" s="6" t="s">
        <v>101</v>
      </c>
      <c r="C61" s="15">
        <v>5</v>
      </c>
      <c r="D61" s="15"/>
      <c r="E61" s="15">
        <f>C61*D61</f>
        <v>0</v>
      </c>
      <c r="F61" s="15"/>
      <c r="G61" s="15">
        <f>C61*F61</f>
        <v>0</v>
      </c>
      <c r="H61" s="15">
        <f t="shared" si="22"/>
        <v>0</v>
      </c>
      <c r="I61" s="15">
        <f t="shared" si="22"/>
        <v>0</v>
      </c>
      <c r="J61" s="3"/>
      <c r="K61" s="3"/>
    </row>
    <row r="62" spans="1:11">
      <c r="A62" s="13" t="s">
        <v>105</v>
      </c>
      <c r="B62" s="13" t="s">
        <v>8</v>
      </c>
      <c r="C62" s="14"/>
      <c r="D62" s="14"/>
      <c r="E62" s="14"/>
      <c r="F62" s="14"/>
      <c r="G62" s="14"/>
      <c r="H62" s="14"/>
      <c r="I62" s="14"/>
      <c r="J62" s="3"/>
      <c r="K62" s="3"/>
    </row>
    <row r="63" spans="1:11">
      <c r="A63" s="13" t="s">
        <v>106</v>
      </c>
      <c r="B63" s="13" t="s">
        <v>8</v>
      </c>
      <c r="C63" s="14"/>
      <c r="D63" s="14"/>
      <c r="E63" s="14"/>
      <c r="F63" s="14"/>
      <c r="G63" s="14"/>
      <c r="H63" s="14"/>
      <c r="I63" s="14"/>
      <c r="J63" s="3"/>
      <c r="K63" s="3"/>
    </row>
    <row r="64" spans="1:11">
      <c r="A64" s="6" t="s">
        <v>107</v>
      </c>
      <c r="B64" s="6" t="s">
        <v>101</v>
      </c>
      <c r="C64" s="15">
        <v>3</v>
      </c>
      <c r="D64" s="15"/>
      <c r="E64" s="15">
        <f>C64*D64</f>
        <v>0</v>
      </c>
      <c r="F64" s="15"/>
      <c r="G64" s="15">
        <f>C64*F64</f>
        <v>0</v>
      </c>
      <c r="H64" s="15">
        <f>D64+F64</f>
        <v>0</v>
      </c>
      <c r="I64" s="15">
        <f>E64+G64</f>
        <v>0</v>
      </c>
      <c r="J64" s="3"/>
      <c r="K64" s="3"/>
    </row>
    <row r="65" spans="1:11">
      <c r="A65" s="13" t="s">
        <v>108</v>
      </c>
      <c r="B65" s="13" t="s">
        <v>8</v>
      </c>
      <c r="C65" s="14"/>
      <c r="D65" s="14"/>
      <c r="E65" s="14"/>
      <c r="F65" s="14"/>
      <c r="G65" s="14"/>
      <c r="H65" s="14"/>
      <c r="I65" s="14"/>
      <c r="J65" s="3"/>
      <c r="K65" s="3"/>
    </row>
    <row r="66" spans="1:11">
      <c r="A66" s="13" t="s">
        <v>109</v>
      </c>
      <c r="B66" s="13" t="s">
        <v>8</v>
      </c>
      <c r="C66" s="14"/>
      <c r="D66" s="14"/>
      <c r="E66" s="14"/>
      <c r="F66" s="14"/>
      <c r="G66" s="14"/>
      <c r="H66" s="14"/>
      <c r="I66" s="14"/>
      <c r="J66" s="3"/>
      <c r="K66" s="3"/>
    </row>
    <row r="67" spans="1:11">
      <c r="A67" s="6" t="s">
        <v>110</v>
      </c>
      <c r="B67" s="6" t="s">
        <v>84</v>
      </c>
      <c r="C67" s="15">
        <v>10</v>
      </c>
      <c r="D67" s="15"/>
      <c r="E67" s="15">
        <f>C67*D67</f>
        <v>0</v>
      </c>
      <c r="F67" s="15"/>
      <c r="G67" s="15">
        <f>C67*F67</f>
        <v>0</v>
      </c>
      <c r="H67" s="15">
        <f t="shared" ref="H67:I69" si="23">D67+F67</f>
        <v>0</v>
      </c>
      <c r="I67" s="15">
        <f t="shared" si="23"/>
        <v>0</v>
      </c>
      <c r="J67" s="3"/>
      <c r="K67" s="3"/>
    </row>
    <row r="68" spans="1:11">
      <c r="A68" s="13" t="s">
        <v>154</v>
      </c>
      <c r="B68" s="13" t="s">
        <v>8</v>
      </c>
      <c r="C68" s="14"/>
      <c r="D68" s="14"/>
      <c r="E68" s="14"/>
      <c r="F68" s="14"/>
      <c r="G68" s="14"/>
      <c r="H68" s="14"/>
      <c r="I68" s="14"/>
      <c r="J68" s="3"/>
      <c r="K68" s="3"/>
    </row>
    <row r="69" spans="1:11">
      <c r="A69" s="6" t="s">
        <v>111</v>
      </c>
      <c r="B69" s="6" t="s">
        <v>155</v>
      </c>
      <c r="C69" s="15">
        <v>1</v>
      </c>
      <c r="D69" s="15"/>
      <c r="E69" s="15">
        <f>C69*D69</f>
        <v>0</v>
      </c>
      <c r="F69" s="15"/>
      <c r="G69" s="15"/>
      <c r="H69" s="15">
        <f t="shared" si="23"/>
        <v>0</v>
      </c>
      <c r="I69" s="15">
        <f t="shared" si="23"/>
        <v>0</v>
      </c>
      <c r="J69" s="3"/>
      <c r="K69" s="3"/>
    </row>
    <row r="70" spans="1:11">
      <c r="A70" s="4" t="s">
        <v>112</v>
      </c>
      <c r="B70" s="4" t="s">
        <v>8</v>
      </c>
      <c r="C70" s="12"/>
      <c r="D70" s="12"/>
      <c r="E70" s="12">
        <f>SUM(E22:E69)</f>
        <v>0</v>
      </c>
      <c r="F70" s="12"/>
      <c r="G70" s="12">
        <f>SUM(G22:G69)</f>
        <v>0</v>
      </c>
      <c r="H70" s="12"/>
      <c r="I70" s="12">
        <f>SUM(I22:I69)</f>
        <v>0</v>
      </c>
      <c r="J70" s="3"/>
      <c r="K70" s="3"/>
    </row>
    <row r="71" spans="1:11">
      <c r="A71" s="6" t="s">
        <v>8</v>
      </c>
      <c r="B71" s="6" t="s">
        <v>8</v>
      </c>
      <c r="C71" s="15"/>
      <c r="D71" s="15"/>
      <c r="E71" s="15"/>
      <c r="F71" s="15"/>
      <c r="G71" s="15"/>
      <c r="H71" s="15">
        <f>D71+F71</f>
        <v>0</v>
      </c>
      <c r="I71" s="15">
        <f>E71+G71</f>
        <v>0</v>
      </c>
      <c r="J71" s="3"/>
      <c r="K71" s="3"/>
    </row>
  </sheetData>
  <pageMargins left="0.70866141732283472" right="0.70866141732283472" top="0.78740157480314965" bottom="0.78740157480314965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E40" sqref="E40"/>
    </sheetView>
  </sheetViews>
  <sheetFormatPr defaultRowHeight="15"/>
  <cols>
    <col min="1" max="1" width="39.28515625" style="1" bestFit="1" customWidth="1"/>
    <col min="2" max="2" width="15" style="10" bestFit="1" customWidth="1"/>
    <col min="3" max="3" width="11.28515625" style="10" bestFit="1" customWidth="1"/>
    <col min="6" max="6" width="0" style="9" hidden="1" customWidth="1"/>
  </cols>
  <sheetData>
    <row r="1" spans="1:4">
      <c r="A1" s="2" t="s">
        <v>0</v>
      </c>
      <c r="B1" s="11" t="s">
        <v>113</v>
      </c>
      <c r="C1" s="11" t="s">
        <v>114</v>
      </c>
      <c r="D1" s="3"/>
    </row>
    <row r="2" spans="1:4">
      <c r="A2" s="5" t="s">
        <v>115</v>
      </c>
      <c r="B2" s="16"/>
      <c r="C2" s="16"/>
      <c r="D2" s="3"/>
    </row>
    <row r="3" spans="1:4">
      <c r="A3" s="6" t="s">
        <v>116</v>
      </c>
      <c r="B3" s="15"/>
      <c r="C3" s="15"/>
      <c r="D3" s="3"/>
    </row>
    <row r="4" spans="1:4">
      <c r="A4" s="6" t="s">
        <v>117</v>
      </c>
      <c r="B4" s="15"/>
      <c r="C4" s="15"/>
      <c r="D4" s="3"/>
    </row>
    <row r="5" spans="1:4">
      <c r="A5" s="6" t="s">
        <v>118</v>
      </c>
      <c r="B5" s="15"/>
      <c r="C5" s="15">
        <f>Rozpočet_rozšířeníuč!E26</f>
        <v>0</v>
      </c>
      <c r="D5" s="3"/>
    </row>
    <row r="6" spans="1:4">
      <c r="A6" s="6" t="s">
        <v>119</v>
      </c>
      <c r="B6" s="15"/>
      <c r="C6" s="15">
        <f>Rozpočet_rozšířeníuč!G26</f>
        <v>0</v>
      </c>
      <c r="D6" s="3"/>
    </row>
    <row r="7" spans="1:4">
      <c r="A7" s="7" t="s">
        <v>120</v>
      </c>
      <c r="B7" s="17">
        <f>B3 + B4</f>
        <v>0</v>
      </c>
      <c r="C7" s="17">
        <f>C3 + C4 + C5 + C6</f>
        <v>0</v>
      </c>
      <c r="D7" s="3"/>
    </row>
    <row r="8" spans="1:4">
      <c r="A8" s="6" t="s">
        <v>121</v>
      </c>
      <c r="B8" s="15"/>
      <c r="C8" s="15">
        <f>(C5 + C6) * Parametry!B18 / 100</f>
        <v>0</v>
      </c>
      <c r="D8" s="3"/>
    </row>
    <row r="9" spans="1:4">
      <c r="A9" s="6" t="s">
        <v>122</v>
      </c>
      <c r="B9" s="15"/>
      <c r="C9" s="15">
        <f>0 + 0</f>
        <v>0</v>
      </c>
      <c r="D9" s="3"/>
    </row>
    <row r="10" spans="1:4">
      <c r="A10" s="6" t="s">
        <v>123</v>
      </c>
      <c r="B10" s="15"/>
      <c r="C10" s="15">
        <f>0 + 0</f>
        <v>0</v>
      </c>
      <c r="D10" s="3"/>
    </row>
    <row r="11" spans="1:4">
      <c r="A11" s="6" t="s">
        <v>124</v>
      </c>
      <c r="B11" s="15"/>
      <c r="C11" s="15">
        <f>(C9 + C10) * Parametry!B19 / 100</f>
        <v>0</v>
      </c>
      <c r="D11" s="3"/>
    </row>
    <row r="12" spans="1:4">
      <c r="A12" s="7" t="s">
        <v>125</v>
      </c>
      <c r="B12" s="17">
        <f>B7</f>
        <v>0</v>
      </c>
      <c r="C12" s="17">
        <f>C7 + C8 + C9 + C10 + C11</f>
        <v>0</v>
      </c>
      <c r="D12" s="3"/>
    </row>
    <row r="13" spans="1:4">
      <c r="A13" s="6" t="s">
        <v>126</v>
      </c>
      <c r="B13" s="15"/>
      <c r="C13" s="15">
        <f>(B12 + C12) * Parametry!B20 / 100</f>
        <v>0</v>
      </c>
      <c r="D13" s="3"/>
    </row>
    <row r="14" spans="1:4">
      <c r="A14" s="6" t="s">
        <v>127</v>
      </c>
      <c r="B14" s="15"/>
      <c r="C14" s="15">
        <f>(B12 + C12) * Parametry!B21 / 100</f>
        <v>0</v>
      </c>
      <c r="D14" s="3"/>
    </row>
    <row r="15" spans="1:4">
      <c r="A15" s="6" t="s">
        <v>128</v>
      </c>
      <c r="B15" s="15"/>
      <c r="C15" s="15">
        <f>(B7 + C7) * Parametry!B22 / 100</f>
        <v>0</v>
      </c>
      <c r="D15" s="3"/>
    </row>
    <row r="16" spans="1:4">
      <c r="A16" s="5" t="s">
        <v>129</v>
      </c>
      <c r="B16" s="16"/>
      <c r="C16" s="16">
        <f>B12 + C12 + C13 + C14 + C15</f>
        <v>0</v>
      </c>
      <c r="D16" s="3"/>
    </row>
    <row r="17" spans="1:5">
      <c r="A17" s="6" t="s">
        <v>8</v>
      </c>
      <c r="B17" s="15"/>
      <c r="C17" s="15"/>
      <c r="D17" s="3"/>
    </row>
    <row r="18" spans="1:5">
      <c r="A18" s="5" t="s">
        <v>130</v>
      </c>
      <c r="B18" s="16"/>
      <c r="C18" s="16"/>
      <c r="D18" s="3"/>
    </row>
    <row r="19" spans="1:5">
      <c r="A19" s="6" t="s">
        <v>131</v>
      </c>
      <c r="B19" s="15"/>
      <c r="C19" s="15">
        <f>C12 * Parametry!B23 / 100</f>
        <v>0</v>
      </c>
      <c r="D19" s="3"/>
    </row>
    <row r="20" spans="1:5">
      <c r="A20" s="6" t="s">
        <v>132</v>
      </c>
      <c r="B20" s="15"/>
      <c r="C20" s="15">
        <f>C12 * Parametry!B24 / 100</f>
        <v>0</v>
      </c>
      <c r="D20" s="3"/>
    </row>
    <row r="21" spans="1:5">
      <c r="A21" s="5" t="s">
        <v>133</v>
      </c>
      <c r="B21" s="16"/>
      <c r="C21" s="16">
        <f>C19 + C20</f>
        <v>0</v>
      </c>
      <c r="D21" s="3"/>
    </row>
    <row r="22" spans="1:5">
      <c r="A22" s="6" t="s">
        <v>134</v>
      </c>
      <c r="B22" s="15"/>
      <c r="C22" s="15">
        <f>Parametry!B25 * Parametry!B28 * (C16 * Parametry!B27)^Parametry!B26</f>
        <v>0</v>
      </c>
      <c r="D22" s="3"/>
    </row>
    <row r="23" spans="1:5">
      <c r="A23" s="6" t="s">
        <v>8</v>
      </c>
      <c r="B23" s="15"/>
      <c r="C23" s="15"/>
      <c r="D23" s="3"/>
    </row>
    <row r="24" spans="1:5">
      <c r="A24" s="4" t="s">
        <v>135</v>
      </c>
      <c r="B24" s="12"/>
      <c r="C24" s="12">
        <f>C16 + C21 + C22</f>
        <v>0</v>
      </c>
      <c r="D24" s="3"/>
      <c r="E24" s="10"/>
    </row>
    <row r="25" spans="1:5">
      <c r="A25" s="6" t="s">
        <v>136</v>
      </c>
      <c r="B25" s="15"/>
      <c r="C25" s="15">
        <f>B25 * Parametry!B31 / 100</f>
        <v>0</v>
      </c>
      <c r="D25" s="3"/>
    </row>
    <row r="26" spans="1:5">
      <c r="A26" s="6" t="s">
        <v>137</v>
      </c>
      <c r="B26" s="15">
        <f>(SUM(Rozpočet!E24,Rozpočet!E26,Rozpočet!E30,Rozpočet!E32,Rozpočet!E37,Rozpočet!E39,Rozpočet!E45,Rozpočet!E50,Rozpočet!E54,Rozpočet!E57,Rozpočet!E62:E63,Rozpočet!E65:E66)) + (SUM(Rozpočet!G24,Rozpočet!G26,Rozpočet!G30,Rozpočet!G32,Rozpočet!G37,Rozpočet!G39,Rozpočet!G45,Rozpočet!G50,Rozpočet!G54,Rozpočet!G57,Rozpočet!G62:G63,Rozpočet!G65:G66))</f>
        <v>0</v>
      </c>
      <c r="C26" s="15">
        <f>B26 * Parametry!B32 / 100</f>
        <v>0</v>
      </c>
      <c r="D26" s="3"/>
    </row>
    <row r="27" spans="1:5">
      <c r="A27" s="4" t="s">
        <v>138</v>
      </c>
      <c r="B27" s="12"/>
      <c r="C27" s="12">
        <f>C24 + C25 + C26</f>
        <v>0</v>
      </c>
      <c r="D27" s="3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F12" sqref="F12"/>
    </sheetView>
  </sheetViews>
  <sheetFormatPr defaultRowHeight="15"/>
  <cols>
    <col min="1" max="1" width="88.42578125" style="1" bestFit="1" customWidth="1"/>
    <col min="2" max="2" width="4" style="1" bestFit="1" customWidth="1"/>
    <col min="3" max="3" width="6.42578125" style="10" bestFit="1" customWidth="1"/>
    <col min="4" max="4" width="8.85546875" style="10" bestFit="1" customWidth="1"/>
    <col min="5" max="5" width="13.42578125" style="10" bestFit="1" customWidth="1"/>
    <col min="6" max="6" width="6.42578125" style="10" bestFit="1" customWidth="1"/>
    <col min="7" max="7" width="12.5703125" style="10" bestFit="1" customWidth="1"/>
    <col min="8" max="8" width="8.85546875" style="10" bestFit="1" customWidth="1"/>
    <col min="9" max="9" width="11.42578125" style="10" bestFit="1" customWidth="1"/>
    <col min="12" max="12" width="9" style="9" hidden="1" customWidth="1"/>
  </cols>
  <sheetData>
    <row r="1" spans="1:12">
      <c r="A1" s="2" t="s">
        <v>0</v>
      </c>
      <c r="B1" s="2" t="s">
        <v>47</v>
      </c>
      <c r="C1" s="11" t="s">
        <v>48</v>
      </c>
      <c r="D1" s="11" t="s">
        <v>49</v>
      </c>
      <c r="E1" s="11" t="s">
        <v>50</v>
      </c>
      <c r="F1" s="11" t="s">
        <v>51</v>
      </c>
      <c r="G1" s="11" t="s">
        <v>52</v>
      </c>
      <c r="H1" s="11" t="s">
        <v>53</v>
      </c>
      <c r="I1" s="11" t="s">
        <v>54</v>
      </c>
      <c r="J1" s="3"/>
      <c r="K1" s="3"/>
      <c r="L1" s="9" t="e">
        <f>Parametry!B33/100*#REF!+Parametry!B33/100*E22+Parametry!B33/100*E23+Parametry!B33/100*E25+Parametry!B33/100*E27+Parametry!B33/100*E28+Parametry!B33/100*E29+Parametry!B33/100*E31+Parametry!B33/100*#REF!+Parametry!B33/100*E33+Parametry!B33/100*E34+Parametry!B33/100*E38+Parametry!B33/100*E40+Parametry!B33/100*E42+Parametry!B33/100*E43+Parametry!B33/100*E46+Parametry!B33/100*E47+Parametry!B33/100*E48+Parametry!B33/100*E49+Parametry!B33/100*E51+Parametry!B33/100*E55+Parametry!B33/100*E56+Parametry!B33/100*E58</f>
        <v>#REF!</v>
      </c>
    </row>
    <row r="2" spans="1:12" s="9" customFormat="1">
      <c r="A2" s="4" t="s">
        <v>70</v>
      </c>
      <c r="B2" s="4" t="s">
        <v>8</v>
      </c>
      <c r="C2" s="12"/>
      <c r="D2" s="12"/>
      <c r="E2" s="12"/>
      <c r="F2" s="12"/>
      <c r="G2" s="12"/>
      <c r="H2" s="12"/>
      <c r="I2" s="12"/>
      <c r="J2" s="3"/>
      <c r="K2" s="3"/>
    </row>
    <row r="3" spans="1:12" s="22" customFormat="1">
      <c r="A3" s="19" t="s">
        <v>71</v>
      </c>
      <c r="B3" s="19" t="s">
        <v>57</v>
      </c>
      <c r="C3" s="20">
        <v>2</v>
      </c>
      <c r="D3" s="20"/>
      <c r="E3" s="20">
        <f>C3*D3</f>
        <v>0</v>
      </c>
      <c r="F3" s="20"/>
      <c r="G3" s="20">
        <f>C3*F3</f>
        <v>0</v>
      </c>
      <c r="H3" s="20">
        <f t="shared" ref="H3:I3" si="0">D3+F3</f>
        <v>0</v>
      </c>
      <c r="I3" s="20">
        <f t="shared" si="0"/>
        <v>0</v>
      </c>
      <c r="J3" s="21"/>
      <c r="K3" s="21"/>
    </row>
    <row r="4" spans="1:12" s="9" customFormat="1">
      <c r="A4" s="13" t="s">
        <v>79</v>
      </c>
      <c r="B4" s="13" t="s">
        <v>8</v>
      </c>
      <c r="C4" s="14"/>
      <c r="D4" s="14"/>
      <c r="E4" s="14"/>
      <c r="F4" s="14"/>
      <c r="G4" s="14"/>
      <c r="H4" s="14"/>
      <c r="I4" s="14"/>
      <c r="J4" s="3"/>
      <c r="K4" s="3"/>
    </row>
    <row r="5" spans="1:12" s="22" customFormat="1">
      <c r="A5" s="19" t="s">
        <v>152</v>
      </c>
      <c r="B5" s="19" t="s">
        <v>57</v>
      </c>
      <c r="C5" s="20">
        <v>1</v>
      </c>
      <c r="D5" s="20"/>
      <c r="E5" s="20">
        <f>C5*D5</f>
        <v>0</v>
      </c>
      <c r="F5" s="20"/>
      <c r="G5" s="20">
        <f>C5*F5</f>
        <v>0</v>
      </c>
      <c r="H5" s="20">
        <f>D5+F5</f>
        <v>0</v>
      </c>
      <c r="I5" s="20">
        <f>E5+G5</f>
        <v>0</v>
      </c>
      <c r="J5" s="21"/>
      <c r="K5" s="21"/>
    </row>
    <row r="6" spans="1:12" s="9" customFormat="1">
      <c r="A6" s="13" t="s">
        <v>81</v>
      </c>
      <c r="B6" s="13" t="s">
        <v>8</v>
      </c>
      <c r="C6" s="14"/>
      <c r="D6" s="14"/>
      <c r="E6" s="14"/>
      <c r="F6" s="14"/>
      <c r="G6" s="14"/>
      <c r="H6" s="14"/>
      <c r="I6" s="14"/>
      <c r="J6" s="3"/>
      <c r="K6" s="3"/>
    </row>
    <row r="7" spans="1:12" s="22" customFormat="1">
      <c r="A7" s="19" t="s">
        <v>140</v>
      </c>
      <c r="B7" s="19" t="s">
        <v>57</v>
      </c>
      <c r="C7" s="20">
        <v>18</v>
      </c>
      <c r="D7" s="20"/>
      <c r="E7" s="20">
        <f t="shared" ref="E7:E10" si="1">C7*D7</f>
        <v>0</v>
      </c>
      <c r="F7" s="20"/>
      <c r="G7" s="20">
        <f t="shared" ref="G7:G10" si="2">C7*F7</f>
        <v>0</v>
      </c>
      <c r="H7" s="20">
        <f t="shared" ref="H7:I10" si="3">D7+F7</f>
        <v>0</v>
      </c>
      <c r="I7" s="20">
        <f t="shared" si="3"/>
        <v>0</v>
      </c>
      <c r="J7" s="21"/>
      <c r="K7" s="21"/>
    </row>
    <row r="8" spans="1:12" s="22" customFormat="1" ht="24.75">
      <c r="A8" s="23" t="s">
        <v>141</v>
      </c>
      <c r="B8" s="19" t="s">
        <v>57</v>
      </c>
      <c r="C8" s="20">
        <v>3</v>
      </c>
      <c r="D8" s="20"/>
      <c r="E8" s="20">
        <f t="shared" si="1"/>
        <v>0</v>
      </c>
      <c r="F8" s="20"/>
      <c r="G8" s="20">
        <f t="shared" si="2"/>
        <v>0</v>
      </c>
      <c r="H8" s="20">
        <f t="shared" si="3"/>
        <v>0</v>
      </c>
      <c r="I8" s="20">
        <f t="shared" si="3"/>
        <v>0</v>
      </c>
      <c r="J8" s="21"/>
      <c r="K8" s="21"/>
    </row>
    <row r="9" spans="1:12" s="22" customFormat="1">
      <c r="A9" s="23" t="s">
        <v>147</v>
      </c>
      <c r="B9" s="19" t="s">
        <v>57</v>
      </c>
      <c r="C9" s="20">
        <v>3</v>
      </c>
      <c r="D9" s="20"/>
      <c r="E9" s="20">
        <f t="shared" si="1"/>
        <v>0</v>
      </c>
      <c r="F9" s="20"/>
      <c r="G9" s="20">
        <f t="shared" si="2"/>
        <v>0</v>
      </c>
      <c r="H9" s="20">
        <f t="shared" si="3"/>
        <v>0</v>
      </c>
      <c r="I9" s="20">
        <f t="shared" si="3"/>
        <v>0</v>
      </c>
      <c r="J9" s="21"/>
      <c r="K9" s="21"/>
    </row>
    <row r="10" spans="1:12" s="22" customFormat="1">
      <c r="A10" s="19" t="s">
        <v>148</v>
      </c>
      <c r="B10" s="19" t="s">
        <v>57</v>
      </c>
      <c r="C10" s="20">
        <v>3</v>
      </c>
      <c r="D10" s="20"/>
      <c r="E10" s="20">
        <f t="shared" si="1"/>
        <v>0</v>
      </c>
      <c r="F10" s="20"/>
      <c r="G10" s="20">
        <f t="shared" si="2"/>
        <v>0</v>
      </c>
      <c r="H10" s="20">
        <f t="shared" si="3"/>
        <v>0</v>
      </c>
      <c r="I10" s="20">
        <f t="shared" si="3"/>
        <v>0</v>
      </c>
      <c r="J10" s="21"/>
      <c r="K10" s="21"/>
    </row>
    <row r="11" spans="1:12" s="9" customFormat="1">
      <c r="A11" s="13" t="s">
        <v>82</v>
      </c>
      <c r="B11" s="13" t="s">
        <v>8</v>
      </c>
      <c r="C11" s="14"/>
      <c r="D11" s="14"/>
      <c r="E11" s="14"/>
      <c r="F11" s="14"/>
      <c r="G11" s="14"/>
      <c r="H11" s="14"/>
      <c r="I11" s="14"/>
      <c r="J11" s="3"/>
      <c r="K11" s="3"/>
    </row>
    <row r="12" spans="1:12" s="22" customFormat="1">
      <c r="A12" s="19" t="s">
        <v>83</v>
      </c>
      <c r="B12" s="19" t="s">
        <v>84</v>
      </c>
      <c r="C12" s="20">
        <v>10</v>
      </c>
      <c r="D12" s="20"/>
      <c r="E12" s="20">
        <f>C12*D12</f>
        <v>0</v>
      </c>
      <c r="F12" s="20"/>
      <c r="G12" s="20">
        <f>C12*F12</f>
        <v>0</v>
      </c>
      <c r="H12" s="20">
        <f>D12+F12</f>
        <v>0</v>
      </c>
      <c r="I12" s="20">
        <f>E12+G12</f>
        <v>0</v>
      </c>
      <c r="J12" s="21"/>
      <c r="K12" s="21"/>
    </row>
    <row r="13" spans="1:12" s="9" customFormat="1">
      <c r="A13" s="13" t="s">
        <v>85</v>
      </c>
      <c r="B13" s="13" t="s">
        <v>8</v>
      </c>
      <c r="C13" s="14"/>
      <c r="D13" s="14"/>
      <c r="E13" s="14"/>
      <c r="F13" s="14"/>
      <c r="G13" s="14"/>
      <c r="H13" s="14"/>
      <c r="I13" s="14"/>
      <c r="J13" s="3"/>
      <c r="K13" s="3"/>
    </row>
    <row r="14" spans="1:12" s="22" customFormat="1">
      <c r="A14" s="19" t="s">
        <v>86</v>
      </c>
      <c r="B14" s="19" t="s">
        <v>84</v>
      </c>
      <c r="C14" s="20">
        <v>15</v>
      </c>
      <c r="D14" s="20"/>
      <c r="E14" s="20">
        <f t="shared" ref="E14:E16" si="4">C14*D14</f>
        <v>0</v>
      </c>
      <c r="F14" s="20"/>
      <c r="G14" s="20">
        <f t="shared" ref="G14:G16" si="5">C14*F14</f>
        <v>0</v>
      </c>
      <c r="H14" s="20">
        <f t="shared" ref="H14:I16" si="6">D14+F14</f>
        <v>0</v>
      </c>
      <c r="I14" s="20">
        <f t="shared" si="6"/>
        <v>0</v>
      </c>
      <c r="J14" s="21"/>
      <c r="K14" s="21"/>
    </row>
    <row r="15" spans="1:12" s="22" customFormat="1">
      <c r="A15" s="19" t="s">
        <v>87</v>
      </c>
      <c r="B15" s="19" t="s">
        <v>84</v>
      </c>
      <c r="C15" s="20">
        <v>40</v>
      </c>
      <c r="D15" s="20"/>
      <c r="E15" s="20">
        <f t="shared" si="4"/>
        <v>0</v>
      </c>
      <c r="F15" s="20"/>
      <c r="G15" s="20">
        <f t="shared" si="5"/>
        <v>0</v>
      </c>
      <c r="H15" s="20">
        <f t="shared" si="6"/>
        <v>0</v>
      </c>
      <c r="I15" s="20">
        <f t="shared" si="6"/>
        <v>0</v>
      </c>
      <c r="J15" s="21"/>
      <c r="K15" s="21"/>
    </row>
    <row r="16" spans="1:12" s="22" customFormat="1">
      <c r="A16" s="19" t="s">
        <v>151</v>
      </c>
      <c r="B16" s="19" t="s">
        <v>84</v>
      </c>
      <c r="C16" s="20">
        <v>45</v>
      </c>
      <c r="D16" s="20"/>
      <c r="E16" s="20">
        <f t="shared" si="4"/>
        <v>0</v>
      </c>
      <c r="F16" s="20"/>
      <c r="G16" s="20">
        <f t="shared" si="5"/>
        <v>0</v>
      </c>
      <c r="H16" s="20">
        <f t="shared" si="6"/>
        <v>0</v>
      </c>
      <c r="I16" s="20">
        <f t="shared" si="6"/>
        <v>0</v>
      </c>
      <c r="J16" s="21"/>
      <c r="K16" s="21"/>
    </row>
    <row r="17" spans="1:12" s="9" customFormat="1">
      <c r="A17" s="13" t="s">
        <v>89</v>
      </c>
      <c r="B17" s="13" t="s">
        <v>8</v>
      </c>
      <c r="C17" s="14"/>
      <c r="D17" s="14"/>
      <c r="E17" s="14"/>
      <c r="F17" s="14"/>
      <c r="G17" s="14"/>
      <c r="H17" s="14"/>
      <c r="I17" s="14"/>
      <c r="J17" s="3"/>
      <c r="K17" s="3"/>
    </row>
    <row r="18" spans="1:12" s="22" customFormat="1">
      <c r="A18" s="19" t="s">
        <v>90</v>
      </c>
      <c r="B18" s="19" t="s">
        <v>57</v>
      </c>
      <c r="C18" s="20">
        <v>15</v>
      </c>
      <c r="D18" s="20"/>
      <c r="E18" s="20">
        <f t="shared" ref="E18:E19" si="7">C18*D18</f>
        <v>0</v>
      </c>
      <c r="F18" s="20"/>
      <c r="G18" s="20">
        <f t="shared" ref="G18:G19" si="8">C18*F18</f>
        <v>0</v>
      </c>
      <c r="H18" s="20">
        <f t="shared" ref="H18:I19" si="9">D18+F18</f>
        <v>0</v>
      </c>
      <c r="I18" s="20">
        <f t="shared" si="9"/>
        <v>0</v>
      </c>
      <c r="J18" s="21"/>
      <c r="K18" s="21"/>
    </row>
    <row r="19" spans="1:12" s="22" customFormat="1">
      <c r="A19" s="19" t="s">
        <v>91</v>
      </c>
      <c r="B19" s="19" t="s">
        <v>57</v>
      </c>
      <c r="C19" s="20">
        <v>15</v>
      </c>
      <c r="D19" s="20"/>
      <c r="E19" s="20">
        <f t="shared" si="7"/>
        <v>0</v>
      </c>
      <c r="F19" s="20"/>
      <c r="G19" s="20">
        <f t="shared" si="8"/>
        <v>0</v>
      </c>
      <c r="H19" s="20">
        <f t="shared" si="9"/>
        <v>0</v>
      </c>
      <c r="I19" s="20">
        <f t="shared" si="9"/>
        <v>0</v>
      </c>
      <c r="J19" s="21"/>
      <c r="K19" s="21"/>
    </row>
    <row r="20" spans="1:12" s="9" customFormat="1">
      <c r="A20" s="13" t="s">
        <v>149</v>
      </c>
      <c r="B20" s="13" t="s">
        <v>8</v>
      </c>
      <c r="C20" s="14"/>
      <c r="D20" s="14"/>
      <c r="E20" s="14"/>
      <c r="F20" s="14"/>
      <c r="G20" s="14"/>
      <c r="H20" s="14"/>
      <c r="I20" s="14"/>
      <c r="J20" s="3"/>
      <c r="K20" s="3"/>
    </row>
    <row r="21" spans="1:12" s="22" customFormat="1">
      <c r="A21" s="19" t="s">
        <v>150</v>
      </c>
      <c r="B21" s="19" t="s">
        <v>57</v>
      </c>
      <c r="C21" s="20">
        <v>3</v>
      </c>
      <c r="D21" s="20"/>
      <c r="E21" s="20">
        <f>C21*D21</f>
        <v>0</v>
      </c>
      <c r="F21" s="20"/>
      <c r="G21" s="20">
        <f>C21*F21</f>
        <v>0</v>
      </c>
      <c r="H21" s="20">
        <f>D21+F21</f>
        <v>0</v>
      </c>
      <c r="I21" s="20">
        <f>E21+G21</f>
        <v>0</v>
      </c>
      <c r="J21" s="21"/>
      <c r="K21" s="21"/>
    </row>
    <row r="22" spans="1:12">
      <c r="A22" s="13" t="s">
        <v>108</v>
      </c>
      <c r="B22" s="13" t="s">
        <v>8</v>
      </c>
      <c r="C22" s="14"/>
      <c r="D22" s="14"/>
      <c r="E22" s="14"/>
      <c r="F22" s="14"/>
      <c r="G22" s="14"/>
      <c r="H22" s="14"/>
      <c r="I22" s="14"/>
      <c r="J22" s="3"/>
      <c r="K22" s="3"/>
    </row>
    <row r="23" spans="1:12">
      <c r="A23" s="13" t="s">
        <v>154</v>
      </c>
      <c r="B23" s="13" t="s">
        <v>8</v>
      </c>
      <c r="C23" s="14"/>
      <c r="D23" s="14"/>
      <c r="E23" s="14"/>
      <c r="F23" s="14"/>
      <c r="G23" s="14"/>
      <c r="H23" s="14"/>
      <c r="I23" s="14"/>
      <c r="J23" s="3"/>
      <c r="K23" s="3"/>
    </row>
    <row r="24" spans="1:12" s="24" customFormat="1">
      <c r="A24" s="19" t="s">
        <v>153</v>
      </c>
      <c r="B24" s="19" t="s">
        <v>84</v>
      </c>
      <c r="C24" s="20">
        <v>40</v>
      </c>
      <c r="D24" s="20"/>
      <c r="E24" s="20">
        <f>C24*D24</f>
        <v>0</v>
      </c>
      <c r="F24" s="20"/>
      <c r="G24" s="20">
        <f>C24*F24</f>
        <v>0</v>
      </c>
      <c r="H24" s="20">
        <f>D24+F24</f>
        <v>0</v>
      </c>
      <c r="I24" s="20">
        <f t="shared" ref="H24:I25" si="10">E24+G24</f>
        <v>0</v>
      </c>
      <c r="J24" s="21"/>
      <c r="K24" s="21"/>
      <c r="L24" s="22"/>
    </row>
    <row r="25" spans="1:12">
      <c r="A25" s="6" t="s">
        <v>111</v>
      </c>
      <c r="B25" s="6" t="s">
        <v>155</v>
      </c>
      <c r="C25" s="15">
        <v>1</v>
      </c>
      <c r="D25" s="15"/>
      <c r="E25" s="20">
        <f>C25*D25</f>
        <v>0</v>
      </c>
      <c r="F25" s="15"/>
      <c r="G25" s="15"/>
      <c r="H25" s="15">
        <f>D25+F25</f>
        <v>0</v>
      </c>
      <c r="I25" s="15">
        <f t="shared" si="10"/>
        <v>0</v>
      </c>
      <c r="J25" s="3"/>
      <c r="K25" s="3"/>
    </row>
    <row r="26" spans="1:12">
      <c r="A26" s="4" t="s">
        <v>112</v>
      </c>
      <c r="B26" s="4" t="s">
        <v>8</v>
      </c>
      <c r="C26" s="12"/>
      <c r="D26" s="12"/>
      <c r="E26" s="12">
        <f>SUM(E3:E25)</f>
        <v>0</v>
      </c>
      <c r="F26" s="12"/>
      <c r="G26" s="12">
        <f>SUM(G3:G25)</f>
        <v>0</v>
      </c>
      <c r="H26" s="12"/>
      <c r="I26" s="12">
        <f>SUM(I3:I25)</f>
        <v>0</v>
      </c>
      <c r="J26" s="3"/>
      <c r="K26" s="3"/>
    </row>
    <row r="27" spans="1:12">
      <c r="A27" s="6" t="s">
        <v>8</v>
      </c>
      <c r="B27" s="6" t="s">
        <v>8</v>
      </c>
      <c r="C27" s="15"/>
      <c r="D27" s="15"/>
      <c r="E27" s="15"/>
      <c r="F27" s="15"/>
      <c r="G27" s="15"/>
      <c r="H27" s="15">
        <f>D27+F27</f>
        <v>0</v>
      </c>
      <c r="I27" s="15">
        <f>E27+G27</f>
        <v>0</v>
      </c>
      <c r="J27" s="3"/>
      <c r="K27" s="3"/>
    </row>
  </sheetData>
  <pageMargins left="0.70866141732283472" right="0.70866141732283472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Parametry</vt:lpstr>
      <vt:lpstr>Rekapitulace</vt:lpstr>
      <vt:lpstr>Rozpočet</vt:lpstr>
      <vt:lpstr>Rekapitulace_rozšířeníuč</vt:lpstr>
      <vt:lpstr>Rozpočet_rozšířeníuč</vt:lpstr>
      <vt:lpstr>Parametry!Oblast_tisku</vt:lpstr>
      <vt:lpstr>Rekapitulace!Oblast_tisku</vt:lpstr>
      <vt:lpstr>Rekapitulace_rozšířeníuč!Oblast_tisku</vt:lpstr>
      <vt:lpstr>Rozpočet!Oblast_tisku</vt:lpstr>
      <vt:lpstr>Rozpočet_rozšířeníuč!Oblast_tisku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Braunerová Dagmar, Ing.</cp:lastModifiedBy>
  <cp:lastPrinted>2016-12-30T11:37:17Z</cp:lastPrinted>
  <dcterms:created xsi:type="dcterms:W3CDTF">2016-12-30T11:34:33Z</dcterms:created>
  <dcterms:modified xsi:type="dcterms:W3CDTF">2020-02-24T11:16:51Z</dcterms:modified>
</cp:coreProperties>
</file>